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70" activeTab="0"/>
  </bookViews>
  <sheets>
    <sheet name="Раздел 3" sheetId="1" r:id="rId1"/>
    <sheet name="Приложение 1" sheetId="2" r:id="rId2"/>
    <sheet name="Приложение 3" sheetId="3" r:id="rId3"/>
    <sheet name="Раздел 3 (2018год)" sheetId="4" r:id="rId4"/>
    <sheet name="Раздел 3 (2019год) " sheetId="5" r:id="rId5"/>
  </sheets>
  <definedNames/>
  <calcPr fullCalcOnLoad="1"/>
</workbook>
</file>

<file path=xl/sharedStrings.xml><?xml version="1.0" encoding="utf-8"?>
<sst xmlns="http://schemas.openxmlformats.org/spreadsheetml/2006/main" count="803" uniqueCount="328">
  <si>
    <t>№</t>
  </si>
  <si>
    <t xml:space="preserve">III. Показатели по поступлениям и выплатам краевого бюджетного (автономного) учреждения 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</si>
  <si>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</si>
  <si>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</si>
  <si>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</si>
  <si>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</si>
  <si>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</si>
  <si>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</si>
  <si>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субсидии на финансовое обеспечение выполнения государственного задания из бюджета Алтайского края 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</si>
  <si>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</si>
  <si>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</si>
  <si>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</si>
  <si>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</si>
  <si>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</si>
  <si>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</si>
  <si>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</si>
  <si>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</si>
  <si>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</si>
  <si>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</si>
  <si>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</si>
  <si>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</si>
  <si>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</si>
  <si>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</si>
  <si>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</si>
  <si>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</si>
  <si>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 оплата труда и начисления на выплаты по оплате труда, в том числе: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</si>
  <si>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</si>
  <si>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работников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</si>
  <si>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</si>
  <si>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</si>
  <si>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Социальные и иные выплаты населению, всего,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</si>
  <si>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</si>
  <si>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</si>
  <si>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</si>
  <si>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</si>
  <si>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</si>
  <si>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Уплату налогов, сборов и иных платежей, всего, из них: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</si>
  <si>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</si>
  <si>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</si>
  <si>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</si>
  <si>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</si>
  <si>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</si>
  <si>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</si>
  <si>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</si>
  <si>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</si>
  <si>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</si>
  <si>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</si>
  <si>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</si>
  <si>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</si>
  <si>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</si>
  <si>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приобретение основных средств</t>
  </si>
  <si>
    <t>приобретение материальных запасов</t>
  </si>
  <si>
    <t>Поступление финансовых активов, всего:</t>
  </si>
  <si>
    <t>из них: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</si>
  <si>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</si>
  <si>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</si>
  <si>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</si>
  <si>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</si>
  <si>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</si>
  <si>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</si>
  <si>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</si>
  <si>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</si>
  <si>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</si>
  <si>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</si>
  <si>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</si>
  <si>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</si>
  <si>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</si>
  <si>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</si>
  <si>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</si>
  <si>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</si>
  <si>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</si>
  <si>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</si>
  <si>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</si>
  <si>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</si>
  <si>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</si>
  <si>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</si>
  <si>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</t>
  </si>
  <si>
    <t>Руководитель финансово-</t>
  </si>
  <si>
    <t>экономической службы учреждения</t>
  </si>
  <si>
    <t>Приложение 1</t>
  </si>
  <si>
    <t>Расшифровка показателей по поступлениям и выплатам</t>
  </si>
  <si>
    <t>(наименование учреждения)</t>
  </si>
  <si>
    <t>Код по бюджетной классификации РФ</t>
  </si>
  <si>
    <t>Поступления и выплаты</t>
  </si>
  <si>
    <t>1 кв.</t>
  </si>
  <si>
    <t>2 кв.</t>
  </si>
  <si>
    <t>3 кв.</t>
  </si>
  <si>
    <t>4 кв.</t>
  </si>
  <si>
    <t>Итого</t>
  </si>
  <si>
    <t>Х</t>
  </si>
  <si>
    <t>Субсидии на финансовое обеспечение выполнения государственного задания из бюджета Алтайского края</t>
  </si>
  <si>
    <t>Субсидии, предоставляемые в соответствии с абзацем вторым пункта 1 статьи 78.1 Бюджетного кодекса Российской Федерации</t>
  </si>
  <si>
    <t xml:space="preserve">Субсидии на осуществление капитальных вложений 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</si>
  <si>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</si>
  <si>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деятельности, всего:</t>
  </si>
  <si>
    <t>в том числе: бюджет</t>
  </si>
  <si>
    <t>Выплаты персоналу всего, из них:</t>
  </si>
  <si>
    <t>Расходы на закупку товаров, работ, услуг, всего</t>
  </si>
  <si>
    <t>в том числе бюджет всего</t>
  </si>
  <si>
    <t>прочие работы, услуги</t>
  </si>
  <si>
    <t>Приложение 3</t>
  </si>
  <si>
    <t>1. Расчеты (обоснования) выплат персоналу (строка 210)</t>
  </si>
  <si>
    <t>1.1. Расчеты (обоснования) расходов на оплату труда</t>
  </si>
  <si>
    <t>п/п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</si>
  <si>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</si>
  <si>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</si>
  <si>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</si>
  <si>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</si>
  <si>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</t>
  </si>
  <si>
    <t>(1 + гр. 8 / 100) x</t>
  </si>
  <si>
    <t>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</si>
  <si>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</si>
  <si>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</si>
  <si>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</si>
  <si>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</si>
  <si>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х</t>
  </si>
  <si>
    <t>1.2. Расчеты (обоснования) выплат персоналу при направлении в служебные командировки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</si>
  <si>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</si>
  <si>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</si>
  <si>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</si>
  <si>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</t>
  </si>
  <si>
    <t>(гр. 3 x гр. 4 x</t>
  </si>
  <si>
    <t>гр. 5)</t>
  </si>
  <si>
    <t>1.3. Расчеты (обоснования) выплат персоналу по уходу за ребенком</t>
  </si>
  <si>
    <t>Численность работников, получающих пособие.</t>
  </si>
  <si>
    <t>Количество выплат в год на одного работника</t>
  </si>
  <si>
    <t xml:space="preserve">Размер </t>
  </si>
  <si>
    <t xml:space="preserve">выплаты </t>
  </si>
  <si>
    <t xml:space="preserve">(пособия) </t>
  </si>
  <si>
    <t>в месяц, руб.</t>
  </si>
  <si>
    <t xml:space="preserve">Сумма, руб. </t>
  </si>
  <si>
    <t xml:space="preserve">(гр. 3 x гр. 4 x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</si>
  <si>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</si>
  <si>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</si>
  <si>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</si>
  <si>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для начисления страховых взносов, руб.</t>
  </si>
  <si>
    <t>Сумма</t>
  </si>
  <si>
    <t>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</si>
  <si>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</si>
  <si>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</si>
  <si>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</si>
  <si>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</si>
  <si>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</si>
  <si>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 xml:space="preserve">в том числе: 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</si>
  <si>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</si>
  <si>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</si>
  <si>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</si>
  <si>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</si>
  <si>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</si>
  <si>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*_Указываются страховые тарифы, дифференцированные по классам профессионального риска, установленные Федеральным законом от 22 декабря 2005г.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№51, ст. 7233).</t>
  </si>
  <si>
    <t>2. Расчеты (обоснования) расходов на социальные и иные выплаты населению</t>
  </si>
  <si>
    <t>Код видов расходов_____________________________________________________</t>
  </si>
  <si>
    <t>Размер одной выплаты, руб.</t>
  </si>
  <si>
    <t>Количество</t>
  </si>
  <si>
    <t>выплат в год</t>
  </si>
  <si>
    <t>Общая сумма выплат, руб.</t>
  </si>
  <si>
    <t>(гр. 3 x гр. 4)</t>
  </si>
  <si>
    <t>3. Расчет (обоснование) расходов на уплату налогов, сборов и иных платежей</t>
  </si>
  <si>
    <t>Налоговая база, руб.</t>
  </si>
  <si>
    <t xml:space="preserve">Сумма исчисленного </t>
  </si>
  <si>
    <t xml:space="preserve">налога, подлежащего </t>
  </si>
  <si>
    <t xml:space="preserve">уплате, руб. </t>
  </si>
  <si>
    <t>(гр. 3 x гр. 4 / 100)</t>
  </si>
  <si>
    <t>4. Расчет (обоснование) расходов на безвозмездные перечисления организациям</t>
  </si>
  <si>
    <t>Источник финансового обеспечения_______________________________________</t>
  </si>
  <si>
    <t>5. Расчет (обоснование) прочих расходов (кроме расходов на закупку товаров, работ, услуг)</t>
  </si>
  <si>
    <t>Код видов расходов____________________________________________________</t>
  </si>
  <si>
    <t>Источник финансового обеспечения______________________________________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</si>
  <si>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</si>
  <si>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</si>
  <si>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</si>
  <si>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</si>
  <si>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</si>
  <si>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</si>
  <si>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</si>
  <si>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</si>
  <si>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</si>
  <si>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6.3. Расчет (обоснование) расходов на оплату коммунальных услуг</t>
  </si>
  <si>
    <t>Размер потребления ресурсов</t>
  </si>
  <si>
    <t xml:space="preserve">Тариф </t>
  </si>
  <si>
    <t>(с учетом НДС), руб.</t>
  </si>
  <si>
    <t>Индексация,%</t>
  </si>
  <si>
    <t xml:space="preserve">(гр. 4 x гр. 5 x </t>
  </si>
  <si>
    <t>гр. 6)</t>
  </si>
  <si>
    <t>6.4. Расчет (обоснование) расходов на оплату аренды имущества</t>
  </si>
  <si>
    <t xml:space="preserve">Ставка </t>
  </si>
  <si>
    <t>арендной платы</t>
  </si>
  <si>
    <t xml:space="preserve">Стоимость </t>
  </si>
  <si>
    <t xml:space="preserve">с учетом НДС, </t>
  </si>
  <si>
    <t>6.5. Расчет (обоснование) расходов на оплату работ, услуг по содержанию имущества</t>
  </si>
  <si>
    <t>Объект</t>
  </si>
  <si>
    <t xml:space="preserve">Количество </t>
  </si>
  <si>
    <t>работ (услуг)</t>
  </si>
  <si>
    <t xml:space="preserve">работ (услуг), </t>
  </si>
  <si>
    <t>6.6. Расчет (обоснование) расходов на оплату прочих работ, услуг</t>
  </si>
  <si>
    <t>Количество договоров</t>
  </si>
  <si>
    <t>Стоимость</t>
  </si>
  <si>
    <t>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</si>
  <si>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</si>
  <si>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</si>
  <si>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(гр. 2 x гр. 3)</t>
  </si>
  <si>
    <t xml:space="preserve">1.1 </t>
  </si>
  <si>
    <t>взноса, руб.</t>
  </si>
  <si>
    <t xml:space="preserve">1.2 </t>
  </si>
  <si>
    <t xml:space="preserve">1.3 </t>
  </si>
  <si>
    <t xml:space="preserve">2.1 </t>
  </si>
  <si>
    <t xml:space="preserve">2.2 </t>
  </si>
  <si>
    <t xml:space="preserve">2.3 </t>
  </si>
  <si>
    <t xml:space="preserve">2.4 </t>
  </si>
  <si>
    <t xml:space="preserve">2.5 </t>
  </si>
  <si>
    <t>Ставка налога, %</t>
  </si>
  <si>
    <t>Должность, группа должностей</t>
  </si>
  <si>
    <t>Количествовыплат в год</t>
  </si>
  <si>
    <t>№      п/п</t>
  </si>
  <si>
    <t xml:space="preserve">№              п/п       </t>
  </si>
  <si>
    <t>Наименование  расходов</t>
  </si>
  <si>
    <t>Наименование     расходов</t>
  </si>
  <si>
    <t>прочие расходы</t>
  </si>
  <si>
    <t xml:space="preserve">Подпись  </t>
  </si>
  <si>
    <r>
      <t xml:space="preserve">                                                                       </t>
    </r>
    <r>
      <rPr>
        <sz val="11"/>
        <color indexed="8"/>
        <rFont val="Times New Roman"/>
        <family val="1"/>
      </rPr>
      <t xml:space="preserve">                                    </t>
    </r>
  </si>
  <si>
    <t>Расшифровка подписи</t>
  </si>
  <si>
    <t xml:space="preserve">                                                    </t>
  </si>
  <si>
    <t xml:space="preserve">                             </t>
  </si>
  <si>
    <t xml:space="preserve">(главный бухгалтер)                       </t>
  </si>
  <si>
    <t xml:space="preserve">Исполнитель:                                  </t>
  </si>
  <si>
    <t xml:space="preserve">                                                                                          </t>
  </si>
  <si>
    <t xml:space="preserve">Согласованно:                                 </t>
  </si>
  <si>
    <t xml:space="preserve">                                                       </t>
  </si>
  <si>
    <t>Е.В. Кайгородов</t>
  </si>
  <si>
    <t>на 2017_ г. очередной финансовый год</t>
  </si>
  <si>
    <t>на 2018 г. 1-ый год планового периода</t>
  </si>
  <si>
    <t>на 2019 г. 2-ой год планового периода</t>
  </si>
  <si>
    <t>на 2017 г. очередной финансовый год</t>
  </si>
  <si>
    <t>О.А. Семион</t>
  </si>
  <si>
    <t>Л.Ю. Пустоварова</t>
  </si>
  <si>
    <t>на  2017 г.</t>
  </si>
  <si>
    <r>
      <t xml:space="preserve">IV. Показатели выплат по расходам на закупку товаров, работ, услуг краевого бюджетного (автономного) учреждения                                                                                  на </t>
    </r>
    <r>
      <rPr>
        <u val="single"/>
        <sz val="12"/>
        <color indexed="8"/>
        <rFont val="Times New Roman"/>
        <family val="1"/>
      </rPr>
      <t xml:space="preserve"> 2017_ г.</t>
    </r>
  </si>
  <si>
    <t>КГБОУ "Рубцовская общеобразовательная школа-интернат №2"</t>
  </si>
  <si>
    <r>
      <t xml:space="preserve">к плану финансово-хозяйственной деятельности на </t>
    </r>
    <r>
      <rPr>
        <u val="single"/>
        <sz val="13.5"/>
        <color indexed="8"/>
        <rFont val="Times New Roman"/>
        <family val="1"/>
      </rPr>
      <t>2017</t>
    </r>
    <r>
      <rPr>
        <sz val="13.5"/>
        <color indexed="8"/>
        <rFont val="Times New Roman"/>
        <family val="1"/>
      </rPr>
      <t xml:space="preserve"> год</t>
    </r>
  </si>
  <si>
    <r>
      <t xml:space="preserve">Расчеты (обоснования) к плану финансово-хозяйственной деятельности </t>
    </r>
    <r>
      <rPr>
        <sz val="13.5"/>
        <color indexed="8"/>
        <rFont val="Times New Roman"/>
        <family val="1"/>
      </rPr>
      <t xml:space="preserve">на </t>
    </r>
    <r>
      <rPr>
        <u val="single"/>
        <sz val="13.5"/>
        <color indexed="8"/>
        <rFont val="Times New Roman"/>
        <family val="1"/>
      </rPr>
      <t>2017</t>
    </r>
    <r>
      <rPr>
        <sz val="13.5"/>
        <color indexed="8"/>
        <rFont val="Times New Roman"/>
        <family val="1"/>
      </rPr>
      <t xml:space="preserve">  год</t>
    </r>
    <r>
      <rPr>
        <sz val="14"/>
        <color indexed="8"/>
        <rFont val="Times New Roman"/>
        <family val="1"/>
      </rPr>
      <t xml:space="preserve"> </t>
    </r>
  </si>
  <si>
    <r>
      <t>Код видов расходов____</t>
    </r>
    <r>
      <rPr>
        <u val="single"/>
        <sz val="12"/>
        <color indexed="8"/>
        <rFont val="Times New Roman"/>
        <family val="1"/>
      </rPr>
      <t>111</t>
    </r>
    <r>
      <rPr>
        <sz val="12"/>
        <color indexed="8"/>
        <rFont val="Times New Roman"/>
        <family val="1"/>
      </rPr>
      <t>_______________________</t>
    </r>
  </si>
  <si>
    <r>
      <t>Источник финансового обеспечения____</t>
    </r>
    <r>
      <rPr>
        <u val="single"/>
        <sz val="12"/>
        <color indexed="8"/>
        <rFont val="Times New Roman"/>
        <family val="1"/>
      </rPr>
      <t>субсидия краевого бюджета</t>
    </r>
    <r>
      <rPr>
        <sz val="12"/>
        <color indexed="8"/>
        <rFont val="Times New Roman"/>
        <family val="1"/>
      </rPr>
      <t>______________________</t>
    </r>
  </si>
  <si>
    <t>директор</t>
  </si>
  <si>
    <t>зам. директора по УР</t>
  </si>
  <si>
    <t>зам. директора по ВР</t>
  </si>
  <si>
    <t>зам.директора по АХЧ</t>
  </si>
  <si>
    <t>гл. бухгалтер</t>
  </si>
  <si>
    <t>педагог-организатор</t>
  </si>
  <si>
    <t>педагог-психолог</t>
  </si>
  <si>
    <t>социальный педагог</t>
  </si>
  <si>
    <t>педагог библиотекарь</t>
  </si>
  <si>
    <t>педагог доп. образования</t>
  </si>
  <si>
    <t>учитель-логопед</t>
  </si>
  <si>
    <t>учитель</t>
  </si>
  <si>
    <t>воспитатель</t>
  </si>
  <si>
    <t>бухгалтер</t>
  </si>
  <si>
    <t>секретарь</t>
  </si>
  <si>
    <t>специалист по охране труда</t>
  </si>
  <si>
    <t>инспектор отдела кадров</t>
  </si>
  <si>
    <t>экономист</t>
  </si>
  <si>
    <t>мед. Сестра</t>
  </si>
  <si>
    <t>врач педиатр</t>
  </si>
  <si>
    <t>младший воспитатель</t>
  </si>
  <si>
    <t>техник-програмист</t>
  </si>
  <si>
    <t>повар</t>
  </si>
  <si>
    <t>зав. складом</t>
  </si>
  <si>
    <t>подсобный рабочий</t>
  </si>
  <si>
    <t>машинист по стирке белья</t>
  </si>
  <si>
    <t>кастелянша</t>
  </si>
  <si>
    <t>рабочий по комп. обсл. здания</t>
  </si>
  <si>
    <t>уборщик сл. Помещений</t>
  </si>
  <si>
    <t>сторож-вахтер</t>
  </si>
  <si>
    <t>дворник</t>
  </si>
  <si>
    <t>водитель</t>
  </si>
  <si>
    <t>инженер-энергетик</t>
  </si>
  <si>
    <t>командировки</t>
  </si>
  <si>
    <t>социальные выплаты детям сиротам</t>
  </si>
  <si>
    <t>социальные выплаты детям сиротам выпускникам</t>
  </si>
  <si>
    <r>
      <t>Источник финансового обеспечения___</t>
    </r>
    <r>
      <rPr>
        <u val="single"/>
        <sz val="12"/>
        <color indexed="8"/>
        <rFont val="Times New Roman"/>
        <family val="1"/>
      </rPr>
      <t>субсидия краевого бюджета</t>
    </r>
    <r>
      <rPr>
        <sz val="12"/>
        <color indexed="8"/>
        <rFont val="Times New Roman"/>
        <family val="1"/>
      </rPr>
      <t>_______</t>
    </r>
  </si>
  <si>
    <r>
      <t>Код видов расходов_____________</t>
    </r>
    <r>
      <rPr>
        <u val="single"/>
        <sz val="12"/>
        <color indexed="8"/>
        <rFont val="Times New Roman"/>
        <family val="1"/>
      </rPr>
      <t>850</t>
    </r>
    <r>
      <rPr>
        <sz val="12"/>
        <color indexed="8"/>
        <rFont val="Times New Roman"/>
        <family val="1"/>
      </rPr>
      <t>___________________________</t>
    </r>
  </si>
  <si>
    <r>
      <t>Источник финансового обеспечения_______</t>
    </r>
    <r>
      <rPr>
        <u val="single"/>
        <sz val="12"/>
        <color indexed="8"/>
        <rFont val="Times New Roman"/>
        <family val="1"/>
      </rPr>
      <t>субсидия краевого бюджета__</t>
    </r>
    <r>
      <rPr>
        <sz val="12"/>
        <color indexed="8"/>
        <rFont val="Times New Roman"/>
        <family val="1"/>
      </rPr>
      <t>____</t>
    </r>
  </si>
  <si>
    <r>
      <t>Код видов расходов_____</t>
    </r>
    <r>
      <rPr>
        <u val="single"/>
        <sz val="12"/>
        <color indexed="8"/>
        <rFont val="Times New Roman"/>
        <family val="1"/>
      </rPr>
      <t>321</t>
    </r>
    <r>
      <rPr>
        <sz val="12"/>
        <color indexed="8"/>
        <rFont val="Times New Roman"/>
        <family val="1"/>
      </rPr>
      <t>________________________</t>
    </r>
  </si>
  <si>
    <t>земельный налог</t>
  </si>
  <si>
    <t>транспортный налог</t>
  </si>
  <si>
    <t>имущественный налог</t>
  </si>
  <si>
    <r>
      <t>Код видов расходов___</t>
    </r>
    <r>
      <rPr>
        <u val="single"/>
        <sz val="12"/>
        <color indexed="8"/>
        <rFont val="Times New Roman"/>
        <family val="1"/>
      </rPr>
      <t>_244</t>
    </r>
    <r>
      <rPr>
        <sz val="12"/>
        <color indexed="8"/>
        <rFont val="Times New Roman"/>
        <family val="1"/>
      </rPr>
      <t>____________________</t>
    </r>
  </si>
  <si>
    <r>
      <t>Источник финансового обеспечения___</t>
    </r>
    <r>
      <rPr>
        <u val="single"/>
        <sz val="12"/>
        <color indexed="8"/>
        <rFont val="Times New Roman"/>
        <family val="1"/>
      </rPr>
      <t>субсидия краевого бюджета</t>
    </r>
    <r>
      <rPr>
        <sz val="12"/>
        <color indexed="8"/>
        <rFont val="Times New Roman"/>
        <family val="1"/>
      </rPr>
      <t>____________</t>
    </r>
  </si>
  <si>
    <t>интернет</t>
  </si>
  <si>
    <t>телефон</t>
  </si>
  <si>
    <t>приобретение проездного билета</t>
  </si>
  <si>
    <t>электроэнергия</t>
  </si>
  <si>
    <t>водоснабжение и водоотведение</t>
  </si>
  <si>
    <t>теплоснабжение</t>
  </si>
  <si>
    <t>пожарная сигнализация</t>
  </si>
  <si>
    <t>школа</t>
  </si>
  <si>
    <t>видеонаблюдение</t>
  </si>
  <si>
    <t>тревожная кнопка</t>
  </si>
  <si>
    <t>охранная сигнализация</t>
  </si>
  <si>
    <t>обслуж. инженерного оборуд.</t>
  </si>
  <si>
    <t>обслуживание пищеблока</t>
  </si>
  <si>
    <t>ремонт автомобиля</t>
  </si>
  <si>
    <t>автомобиль</t>
  </si>
  <si>
    <t>вывоз мусора</t>
  </si>
  <si>
    <t>страхование автомобиля</t>
  </si>
  <si>
    <t>медицинский осмотр</t>
  </si>
  <si>
    <t>путевки в оздоровительный лагерь</t>
  </si>
  <si>
    <t>повышение квалификации</t>
  </si>
  <si>
    <t>обновление справочно-информационных баз</t>
  </si>
  <si>
    <t>подписка</t>
  </si>
  <si>
    <t>дератизация и дезинсекция</t>
  </si>
  <si>
    <t>изготовление вытяжки</t>
  </si>
  <si>
    <t>продуктя питания</t>
  </si>
  <si>
    <t>моющие средства</t>
  </si>
  <si>
    <t>канцелярия</t>
  </si>
  <si>
    <t>строительные материалы</t>
  </si>
  <si>
    <t>основные средства</t>
  </si>
  <si>
    <t>хозяйственный инвентарь</t>
  </si>
  <si>
    <t>медицинские препараты</t>
  </si>
  <si>
    <t>комплектующие к орг. Технике</t>
  </si>
  <si>
    <t>ГСМ</t>
  </si>
  <si>
    <t>электротовары</t>
  </si>
  <si>
    <t>мягкий инвентарь</t>
  </si>
  <si>
    <t>на  2018 г.</t>
  </si>
  <si>
    <t>на  2019 г.</t>
  </si>
  <si>
    <t>негативее воздействие на окружающую среду</t>
  </si>
  <si>
    <t>выплаты детям сиротам в каникулярное время</t>
  </si>
  <si>
    <t>вожарная сигнализация</t>
  </si>
  <si>
    <t>ремонт мягкой кровли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</si>
</sst>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3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.5"/>
      <color indexed="8"/>
      <name val="Times New Roman"/>
      <family val="1"/>
    </font>
    <font>
      <sz val="7.5"/>
      <color indexed="8"/>
      <name val="Times New Roman"/>
      <family val="1"/>
    </font>
    <font>
      <u val="single"/>
      <sz val="7"/>
      <color indexed="12"/>
      <name val="Calibri"/>
      <family val="2"/>
    </font>
    <font>
      <u val="single"/>
      <sz val="10"/>
      <color indexed="12"/>
      <name val="Calibri"/>
      <family val="2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1.5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u val="single"/>
      <sz val="10"/>
      <color theme="10"/>
      <name val="Calibri"/>
      <family val="2"/>
    </font>
    <font>
      <u val="single"/>
      <sz val="7"/>
      <color theme="10"/>
      <name val="Calibri"/>
      <family val="2"/>
    </font>
    <font>
      <sz val="7.5"/>
      <color rgb="FF000000"/>
      <name val="Times New Roman"/>
      <family val="1"/>
    </font>
    <font>
      <sz val="7"/>
      <color theme="1"/>
      <name val="Times New Roman"/>
      <family val="1"/>
    </font>
    <font>
      <sz val="9.5"/>
      <color theme="1"/>
      <name val="Times New Roman"/>
      <family val="1"/>
    </font>
    <font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58" fillId="0" borderId="0" xfId="0" applyFont="1" applyAlignment="1">
      <alignment horizontal="justify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 horizontal="justify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6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8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wrapText="1"/>
    </xf>
    <xf numFmtId="4" fontId="66" fillId="0" borderId="10" xfId="0" applyNumberFormat="1" applyFont="1" applyBorder="1" applyAlignment="1">
      <alignment wrapText="1"/>
    </xf>
    <xf numFmtId="4" fontId="66" fillId="0" borderId="10" xfId="0" applyNumberFormat="1" applyFont="1" applyBorder="1" applyAlignment="1">
      <alignment vertical="top" wrapText="1"/>
    </xf>
    <xf numFmtId="4" fontId="66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left" vertical="top" wrapText="1" indent="2"/>
    </xf>
    <xf numFmtId="0" fontId="72" fillId="0" borderId="10" xfId="0" applyFont="1" applyBorder="1" applyAlignment="1">
      <alignment horizontal="left" vertical="top" wrapText="1" indent="1"/>
    </xf>
    <xf numFmtId="4" fontId="66" fillId="0" borderId="10" xfId="0" applyNumberFormat="1" applyFont="1" applyBorder="1" applyAlignment="1">
      <alignment horizontal="center" wrapText="1"/>
    </xf>
    <xf numFmtId="4" fontId="66" fillId="0" borderId="10" xfId="0" applyNumberFormat="1" applyFont="1" applyBorder="1" applyAlignment="1">
      <alignment vertical="top" wrapText="1"/>
    </xf>
    <xf numFmtId="4" fontId="66" fillId="0" borderId="10" xfId="0" applyNumberFormat="1" applyFont="1" applyBorder="1" applyAlignment="1">
      <alignment wrapText="1"/>
    </xf>
    <xf numFmtId="0" fontId="72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left" wrapText="1" indent="2"/>
    </xf>
    <xf numFmtId="49" fontId="59" fillId="0" borderId="10" xfId="0" applyNumberFormat="1" applyFont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73" fillId="0" borderId="13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73" fillId="0" borderId="11" xfId="0" applyFont="1" applyBorder="1" applyAlignment="1">
      <alignment wrapText="1"/>
    </xf>
    <xf numFmtId="4" fontId="71" fillId="0" borderId="10" xfId="0" applyNumberFormat="1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0" fontId="69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 wrapText="1"/>
    </xf>
    <xf numFmtId="0" fontId="63" fillId="0" borderId="0" xfId="0" applyFont="1" applyAlignment="1">
      <alignment horizontal="left"/>
    </xf>
    <xf numFmtId="0" fontId="58" fillId="0" borderId="10" xfId="0" applyFont="1" applyBorder="1" applyAlignment="1">
      <alignment horizontal="left" wrapText="1" indent="2"/>
    </xf>
    <xf numFmtId="0" fontId="59" fillId="0" borderId="0" xfId="0" applyFont="1" applyAlignment="1">
      <alignment/>
    </xf>
    <xf numFmtId="0" fontId="63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vertical="top" wrapText="1"/>
    </xf>
    <xf numFmtId="4" fontId="71" fillId="0" borderId="10" xfId="0" applyNumberFormat="1" applyFont="1" applyBorder="1" applyAlignment="1">
      <alignment wrapText="1"/>
    </xf>
    <xf numFmtId="0" fontId="69" fillId="0" borderId="10" xfId="0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wrapText="1"/>
    </xf>
    <xf numFmtId="0" fontId="64" fillId="0" borderId="0" xfId="0" applyFont="1" applyAlignment="1">
      <alignment horizontal="left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/>
    </xf>
    <xf numFmtId="4" fontId="71" fillId="0" borderId="10" xfId="0" applyNumberFormat="1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0" fontId="60" fillId="0" borderId="0" xfId="0" applyFont="1" applyAlignment="1">
      <alignment horizontal="right"/>
    </xf>
    <xf numFmtId="1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right"/>
    </xf>
    <xf numFmtId="4" fontId="71" fillId="0" borderId="10" xfId="0" applyNumberFormat="1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/>
    </xf>
    <xf numFmtId="0" fontId="71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71" fillId="0" borderId="10" xfId="0" applyFont="1" applyBorder="1" applyAlignment="1">
      <alignment wrapText="1"/>
    </xf>
    <xf numFmtId="4" fontId="71" fillId="0" borderId="10" xfId="0" applyNumberFormat="1" applyFont="1" applyBorder="1" applyAlignment="1">
      <alignment wrapText="1"/>
    </xf>
    <xf numFmtId="2" fontId="71" fillId="0" borderId="10" xfId="0" applyNumberFormat="1" applyFont="1" applyBorder="1" applyAlignment="1">
      <alignment wrapText="1"/>
    </xf>
    <xf numFmtId="0" fontId="7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7" fillId="0" borderId="10" xfId="42" applyFont="1" applyBorder="1" applyAlignment="1" applyProtection="1">
      <alignment horizontal="left" vertical="top" wrapText="1"/>
      <protection/>
    </xf>
    <xf numFmtId="0" fontId="66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4" fontId="71" fillId="0" borderId="10" xfId="0" applyNumberFormat="1" applyFont="1" applyBorder="1" applyAlignment="1">
      <alignment wrapText="1"/>
    </xf>
    <xf numFmtId="0" fontId="7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8" fillId="0" borderId="10" xfId="42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wrapText="1"/>
    </xf>
    <xf numFmtId="4" fontId="66" fillId="0" borderId="10" xfId="0" applyNumberFormat="1" applyFont="1" applyBorder="1" applyAlignment="1">
      <alignment vertical="top" wrapText="1"/>
    </xf>
    <xf numFmtId="4" fontId="66" fillId="0" borderId="10" xfId="0" applyNumberFormat="1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60" fillId="0" borderId="17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64" fillId="0" borderId="0" xfId="0" applyFont="1" applyAlignment="1">
      <alignment horizontal="left"/>
    </xf>
    <xf numFmtId="0" fontId="59" fillId="0" borderId="10" xfId="0" applyFont="1" applyBorder="1" applyAlignment="1">
      <alignment horizontal="right" vertical="top" wrapText="1"/>
    </xf>
    <xf numFmtId="0" fontId="59" fillId="0" borderId="10" xfId="0" applyFont="1" applyBorder="1" applyAlignment="1">
      <alignment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horizontal="left" wrapText="1"/>
    </xf>
    <xf numFmtId="0" fontId="60" fillId="0" borderId="0" xfId="0" applyFont="1" applyAlignment="1">
      <alignment horizontal="center" wrapText="1"/>
    </xf>
    <xf numFmtId="49" fontId="74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center" wrapText="1"/>
    </xf>
    <xf numFmtId="0" fontId="61" fillId="0" borderId="24" xfId="0" applyFont="1" applyBorder="1" applyAlignment="1">
      <alignment horizontal="center" wrapText="1"/>
    </xf>
    <xf numFmtId="0" fontId="61" fillId="0" borderId="2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7F874C3129B72A40A2C124C9A95EBA1759F4904FAC8162A5EFF08038A7ECCDC42CBC281A13FnBD7D" TargetMode="External" /><Relationship Id="rId2" Type="http://schemas.openxmlformats.org/officeDocument/2006/relationships/hyperlink" Target="consultantplus://offline/ref=17F874C3129B72A40A2C124C9A95EBA1759F490FFCC8162A5EFF08038An7DED" TargetMode="External" /><Relationship Id="rId3" Type="http://schemas.openxmlformats.org/officeDocument/2006/relationships/hyperlink" Target="consultantplus://offline/ref=17F874C3129B72A40A2C124C9A95EBA176964F0EFAC7162A5EFF08038An7DED" TargetMode="External" /><Relationship Id="rId4" Type="http://schemas.openxmlformats.org/officeDocument/2006/relationships/hyperlink" Target="consultantplus://offline/ref=17F874C3129B72A40A2C124C9A95EBA1759F4904FAC8162A5EFF08038An7DED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7F874C3129B72A40A2C124C9A95EBA1759F4904FAC8162A5EFF08038A7ECCDC42CBC281A13FnBD7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7F874C3129B72A40A2C124C9A95EBA1759F4904FAC8162A5EFF08038A7ECCDC42CBC281A13FnBD7D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9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3.140625" style="0" customWidth="1"/>
    <col min="2" max="2" width="35.7109375" style="0" customWidth="1"/>
    <col min="3" max="3" width="6.421875" style="91" customWidth="1"/>
    <col min="4" max="4" width="7.7109375" style="0" customWidth="1"/>
    <col min="5" max="5" width="10.7109375" style="0" customWidth="1"/>
    <col min="6" max="6" width="12.00390625" style="0" customWidth="1"/>
    <col min="7" max="7" width="10.7109375" style="0" customWidth="1"/>
    <col min="8" max="8" width="9.28125" style="0" customWidth="1"/>
    <col min="9" max="9" width="9.00390625" style="0" customWidth="1"/>
    <col min="10" max="10" width="9.7109375" style="0" customWidth="1"/>
    <col min="11" max="11" width="8.7109375" style="0" customWidth="1"/>
    <col min="12" max="12" width="8.00390625" style="0" customWidth="1"/>
    <col min="13" max="13" width="7.8515625" style="0" customWidth="1"/>
  </cols>
  <sheetData>
    <row r="1" ht="10.5" customHeight="1"/>
    <row r="2" spans="2:11" ht="15.75">
      <c r="B2" s="93" t="s">
        <v>1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3.5" customHeight="1">
      <c r="B3" s="129" t="s">
        <v>235</v>
      </c>
      <c r="C3" s="130"/>
      <c r="D3" s="130"/>
      <c r="E3" s="130"/>
      <c r="F3" s="130"/>
      <c r="G3" s="130"/>
      <c r="H3" s="130"/>
      <c r="I3" s="130"/>
      <c r="J3" s="130"/>
      <c r="K3" s="130"/>
    </row>
    <row r="4" ht="9.75" customHeight="1" hidden="1">
      <c r="B4" s="1"/>
    </row>
    <row r="5" spans="2:11" ht="15">
      <c r="B5" s="138" t="s">
        <v>2</v>
      </c>
      <c r="C5" s="137" t="s">
        <v>3</v>
      </c>
      <c r="D5" s="146" t="s">
        <v>4</v>
      </c>
      <c r="E5" s="138" t="s">
        <v>5</v>
      </c>
      <c r="F5" s="138"/>
      <c r="G5" s="138"/>
      <c r="H5" s="138"/>
      <c r="I5" s="138"/>
      <c r="J5" s="138"/>
      <c r="K5" s="138"/>
    </row>
    <row r="6" spans="2:11" ht="10.5" customHeight="1">
      <c r="B6" s="138"/>
      <c r="C6" s="137"/>
      <c r="D6" s="146"/>
      <c r="E6" s="138" t="s">
        <v>6</v>
      </c>
      <c r="F6" s="138" t="s">
        <v>7</v>
      </c>
      <c r="G6" s="138"/>
      <c r="H6" s="138"/>
      <c r="I6" s="138"/>
      <c r="J6" s="138"/>
      <c r="K6" s="138"/>
    </row>
    <row r="7" spans="2:11" ht="51.75" customHeight="1">
      <c r="B7" s="138"/>
      <c r="C7" s="137"/>
      <c r="D7" s="146"/>
      <c r="E7" s="138"/>
      <c r="F7" s="147" t="s">
        <v>8</v>
      </c>
      <c r="G7" s="140" t="s">
        <v>9</v>
      </c>
      <c r="H7" s="139" t="s">
        <v>10</v>
      </c>
      <c r="I7" s="139" t="s">
        <v>11</v>
      </c>
      <c r="J7" s="139" t="s">
        <v>12</v>
      </c>
      <c r="K7" s="139"/>
    </row>
    <row r="8" spans="2:11" ht="35.25" customHeight="1">
      <c r="B8" s="138"/>
      <c r="C8" s="137"/>
      <c r="D8" s="146"/>
      <c r="E8" s="138"/>
      <c r="F8" s="147"/>
      <c r="G8" s="140"/>
      <c r="H8" s="139"/>
      <c r="I8" s="139"/>
      <c r="J8" s="22" t="s">
        <v>6</v>
      </c>
      <c r="K8" s="22" t="s">
        <v>13</v>
      </c>
    </row>
    <row r="9" spans="2:11" ht="13.5" customHeight="1"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</row>
    <row r="10" spans="2:11" ht="15">
      <c r="B10" s="32" t="s">
        <v>14</v>
      </c>
      <c r="C10" s="92">
        <v>100</v>
      </c>
      <c r="D10" s="92" t="s">
        <v>15</v>
      </c>
      <c r="E10" s="89">
        <f>F10+G10+J10</f>
        <v>29180968</v>
      </c>
      <c r="F10" s="89">
        <f>F13</f>
        <v>24884000</v>
      </c>
      <c r="G10" s="89">
        <f>G16</f>
        <v>3996968</v>
      </c>
      <c r="H10" s="89"/>
      <c r="I10" s="89"/>
      <c r="J10" s="89">
        <v>300000</v>
      </c>
      <c r="K10" s="128">
        <v>300000</v>
      </c>
    </row>
    <row r="11" spans="2:11" ht="10.5" customHeight="1">
      <c r="B11" s="94" t="s">
        <v>7</v>
      </c>
      <c r="C11" s="142">
        <v>110</v>
      </c>
      <c r="D11" s="143"/>
      <c r="E11" s="144"/>
      <c r="F11" s="145" t="s">
        <v>15</v>
      </c>
      <c r="G11" s="145" t="s">
        <v>15</v>
      </c>
      <c r="H11" s="145" t="s">
        <v>15</v>
      </c>
      <c r="I11" s="145" t="s">
        <v>15</v>
      </c>
      <c r="J11" s="144"/>
      <c r="K11" s="145" t="s">
        <v>15</v>
      </c>
    </row>
    <row r="12" spans="2:11" ht="15">
      <c r="B12" s="32" t="s">
        <v>16</v>
      </c>
      <c r="C12" s="142"/>
      <c r="D12" s="143"/>
      <c r="E12" s="144"/>
      <c r="F12" s="145"/>
      <c r="G12" s="145"/>
      <c r="H12" s="145"/>
      <c r="I12" s="145"/>
      <c r="J12" s="144"/>
      <c r="K12" s="145"/>
    </row>
    <row r="13" spans="2:11" ht="16.5">
      <c r="B13" s="32" t="s">
        <v>17</v>
      </c>
      <c r="C13" s="92">
        <v>120</v>
      </c>
      <c r="D13" s="87">
        <v>130</v>
      </c>
      <c r="E13" s="89">
        <v>24884000</v>
      </c>
      <c r="F13" s="89">
        <v>24884000</v>
      </c>
      <c r="G13" s="24" t="s">
        <v>15</v>
      </c>
      <c r="H13" s="24" t="s">
        <v>15</v>
      </c>
      <c r="I13" s="89"/>
      <c r="J13" s="89"/>
      <c r="K13" s="25"/>
    </row>
    <row r="14" spans="2:11" ht="25.5">
      <c r="B14" s="32" t="s">
        <v>18</v>
      </c>
      <c r="C14" s="92">
        <v>130</v>
      </c>
      <c r="D14" s="87"/>
      <c r="E14" s="89"/>
      <c r="F14" s="24" t="s">
        <v>15</v>
      </c>
      <c r="G14" s="24" t="s">
        <v>15</v>
      </c>
      <c r="H14" s="24" t="s">
        <v>15</v>
      </c>
      <c r="I14" s="24" t="s">
        <v>15</v>
      </c>
      <c r="J14" s="89"/>
      <c r="K14" s="24" t="s">
        <v>15</v>
      </c>
    </row>
    <row r="15" spans="2:11" ht="34.5" customHeight="1">
      <c r="B15" s="90" t="s">
        <v>19</v>
      </c>
      <c r="C15" s="92">
        <v>140</v>
      </c>
      <c r="D15" s="87"/>
      <c r="E15" s="89"/>
      <c r="F15" s="24" t="s">
        <v>15</v>
      </c>
      <c r="G15" s="24" t="s">
        <v>15</v>
      </c>
      <c r="H15" s="24" t="s">
        <v>15</v>
      </c>
      <c r="I15" s="24" t="s">
        <v>15</v>
      </c>
      <c r="J15" s="89"/>
      <c r="K15" s="24" t="s">
        <v>15</v>
      </c>
    </row>
    <row r="16" spans="2:11" ht="25.5">
      <c r="B16" s="32" t="s">
        <v>20</v>
      </c>
      <c r="C16" s="92">
        <v>150</v>
      </c>
      <c r="D16" s="87"/>
      <c r="E16" s="89"/>
      <c r="F16" s="24" t="s">
        <v>15</v>
      </c>
      <c r="G16" s="122">
        <v>3996968</v>
      </c>
      <c r="H16" s="25"/>
      <c r="I16" s="24" t="s">
        <v>15</v>
      </c>
      <c r="J16" s="24" t="s">
        <v>15</v>
      </c>
      <c r="K16" s="24" t="s">
        <v>15</v>
      </c>
    </row>
    <row r="17" spans="2:11" ht="16.5">
      <c r="B17" s="32" t="s">
        <v>21</v>
      </c>
      <c r="C17" s="92">
        <v>160</v>
      </c>
      <c r="D17" s="87"/>
      <c r="E17" s="89"/>
      <c r="F17" s="24" t="s">
        <v>15</v>
      </c>
      <c r="G17" s="24" t="s">
        <v>15</v>
      </c>
      <c r="H17" s="24" t="s">
        <v>15</v>
      </c>
      <c r="I17" s="24" t="s">
        <v>15</v>
      </c>
      <c r="J17" s="89">
        <v>300000</v>
      </c>
      <c r="K17" s="126">
        <v>300000</v>
      </c>
    </row>
    <row r="18" spans="2:11" ht="16.5">
      <c r="B18" s="32" t="s">
        <v>22</v>
      </c>
      <c r="C18" s="92">
        <v>180</v>
      </c>
      <c r="D18" s="92" t="s">
        <v>15</v>
      </c>
      <c r="E18" s="127"/>
      <c r="F18" s="24" t="s">
        <v>15</v>
      </c>
      <c r="G18" s="24" t="s">
        <v>15</v>
      </c>
      <c r="H18" s="24" t="s">
        <v>15</v>
      </c>
      <c r="I18" s="24" t="s">
        <v>15</v>
      </c>
      <c r="J18" s="89"/>
      <c r="K18" s="24" t="s">
        <v>15</v>
      </c>
    </row>
    <row r="19" spans="2:11" ht="15">
      <c r="B19" s="32" t="s">
        <v>23</v>
      </c>
      <c r="C19" s="92">
        <v>200</v>
      </c>
      <c r="D19" s="92" t="s">
        <v>15</v>
      </c>
      <c r="E19" s="86">
        <f>F19+G19+J19</f>
        <v>29202312.58</v>
      </c>
      <c r="F19" s="119">
        <f>F20+F26+F32+F39</f>
        <v>24905344.58</v>
      </c>
      <c r="G19" s="86">
        <f>G39</f>
        <v>3996968</v>
      </c>
      <c r="H19" s="86"/>
      <c r="I19" s="86"/>
      <c r="J19" s="86">
        <v>300000</v>
      </c>
      <c r="K19" s="86">
        <v>300000</v>
      </c>
    </row>
    <row r="20" spans="2:11" ht="15.75" customHeight="1">
      <c r="B20" s="32" t="s">
        <v>24</v>
      </c>
      <c r="C20" s="92">
        <v>210</v>
      </c>
      <c r="D20" s="92">
        <v>110</v>
      </c>
      <c r="E20" s="86">
        <f>F20</f>
        <v>15667000</v>
      </c>
      <c r="F20" s="86">
        <f>F21</f>
        <v>15667000</v>
      </c>
      <c r="G20" s="86"/>
      <c r="H20" s="86"/>
      <c r="I20" s="86"/>
      <c r="J20" s="86"/>
      <c r="K20" s="86"/>
    </row>
    <row r="21" spans="2:11" ht="26.25" customHeight="1">
      <c r="B21" s="32" t="s">
        <v>25</v>
      </c>
      <c r="C21" s="92">
        <v>211</v>
      </c>
      <c r="D21" s="87"/>
      <c r="E21" s="86">
        <f>F21</f>
        <v>15667000</v>
      </c>
      <c r="F21" s="86">
        <f>F22+F23+F24</f>
        <v>15667000</v>
      </c>
      <c r="G21" s="86"/>
      <c r="H21" s="86"/>
      <c r="I21" s="86"/>
      <c r="J21" s="86"/>
      <c r="K21" s="86"/>
    </row>
    <row r="22" spans="2:11" ht="15">
      <c r="B22" s="32" t="s">
        <v>26</v>
      </c>
      <c r="C22" s="92"/>
      <c r="D22" s="92">
        <v>111</v>
      </c>
      <c r="E22" s="86">
        <f>F22</f>
        <v>12022900</v>
      </c>
      <c r="F22" s="86">
        <v>12022900</v>
      </c>
      <c r="G22" s="86"/>
      <c r="H22" s="86"/>
      <c r="I22" s="86"/>
      <c r="J22" s="86"/>
      <c r="K22" s="86"/>
    </row>
    <row r="23" spans="2:11" ht="52.5" customHeight="1">
      <c r="B23" s="32" t="s">
        <v>27</v>
      </c>
      <c r="C23" s="92"/>
      <c r="D23" s="92">
        <v>119</v>
      </c>
      <c r="E23" s="86">
        <f>F23</f>
        <v>3631100</v>
      </c>
      <c r="F23" s="86">
        <v>3631100</v>
      </c>
      <c r="G23" s="86"/>
      <c r="H23" s="86"/>
      <c r="I23" s="86"/>
      <c r="J23" s="86"/>
      <c r="K23" s="86"/>
    </row>
    <row r="24" spans="2:11" ht="27" customHeight="1">
      <c r="B24" s="32" t="s">
        <v>28</v>
      </c>
      <c r="C24" s="92"/>
      <c r="D24" s="92">
        <v>112</v>
      </c>
      <c r="E24" s="86">
        <f>F24</f>
        <v>13000</v>
      </c>
      <c r="F24" s="86">
        <v>13000</v>
      </c>
      <c r="G24" s="86"/>
      <c r="H24" s="86"/>
      <c r="I24" s="86"/>
      <c r="J24" s="86"/>
      <c r="K24" s="86"/>
    </row>
    <row r="25" spans="2:11" ht="52.5" customHeight="1">
      <c r="B25" s="32" t="s">
        <v>29</v>
      </c>
      <c r="C25" s="92"/>
      <c r="D25" s="92">
        <v>113</v>
      </c>
      <c r="E25" s="86"/>
      <c r="F25" s="86"/>
      <c r="G25" s="86"/>
      <c r="H25" s="86"/>
      <c r="I25" s="86"/>
      <c r="J25" s="86"/>
      <c r="K25" s="86"/>
    </row>
    <row r="26" spans="2:11" ht="25.5">
      <c r="B26" s="32" t="s">
        <v>30</v>
      </c>
      <c r="C26" s="92">
        <v>220</v>
      </c>
      <c r="D26" s="92">
        <v>300</v>
      </c>
      <c r="E26" s="86">
        <f>F26</f>
        <v>42000</v>
      </c>
      <c r="F26" s="86">
        <f>F27+F28+F29+F30+F31</f>
        <v>42000</v>
      </c>
      <c r="G26" s="86"/>
      <c r="H26" s="86"/>
      <c r="I26" s="86"/>
      <c r="J26" s="86"/>
      <c r="K26" s="86"/>
    </row>
    <row r="27" spans="2:11" ht="39" customHeight="1">
      <c r="B27" s="32" t="s">
        <v>31</v>
      </c>
      <c r="C27" s="87"/>
      <c r="D27" s="92">
        <v>321</v>
      </c>
      <c r="E27" s="86">
        <f>F27</f>
        <v>42000</v>
      </c>
      <c r="F27" s="100">
        <v>42000</v>
      </c>
      <c r="G27" s="86"/>
      <c r="H27" s="86"/>
      <c r="I27" s="86"/>
      <c r="J27" s="86"/>
      <c r="K27" s="86"/>
    </row>
    <row r="28" spans="2:11" ht="38.25">
      <c r="B28" s="32" t="s">
        <v>32</v>
      </c>
      <c r="C28" s="87"/>
      <c r="D28" s="92">
        <v>323</v>
      </c>
      <c r="E28" s="86"/>
      <c r="F28" s="86"/>
      <c r="G28" s="86"/>
      <c r="H28" s="86"/>
      <c r="I28" s="86"/>
      <c r="J28" s="86"/>
      <c r="K28" s="86"/>
    </row>
    <row r="29" spans="2:11" ht="15">
      <c r="B29" s="32" t="s">
        <v>33</v>
      </c>
      <c r="C29" s="87"/>
      <c r="D29" s="92">
        <v>340</v>
      </c>
      <c r="E29" s="86"/>
      <c r="F29" s="86"/>
      <c r="G29" s="86"/>
      <c r="H29" s="86"/>
      <c r="I29" s="86"/>
      <c r="J29" s="86"/>
      <c r="K29" s="86"/>
    </row>
    <row r="30" spans="2:11" ht="15">
      <c r="B30" s="32" t="s">
        <v>34</v>
      </c>
      <c r="C30" s="87"/>
      <c r="D30" s="92">
        <v>350</v>
      </c>
      <c r="E30" s="86"/>
      <c r="F30" s="86"/>
      <c r="G30" s="86"/>
      <c r="H30" s="86"/>
      <c r="I30" s="86"/>
      <c r="J30" s="86"/>
      <c r="K30" s="86"/>
    </row>
    <row r="31" spans="2:11" ht="15">
      <c r="B31" s="32" t="s">
        <v>35</v>
      </c>
      <c r="C31" s="87"/>
      <c r="D31" s="92">
        <v>360</v>
      </c>
      <c r="E31" s="86"/>
      <c r="F31" s="86"/>
      <c r="G31" s="86"/>
      <c r="H31" s="86"/>
      <c r="I31" s="86"/>
      <c r="J31" s="86"/>
      <c r="K31" s="86"/>
    </row>
    <row r="32" spans="2:11" ht="25.5">
      <c r="B32" s="32" t="s">
        <v>36</v>
      </c>
      <c r="C32" s="92">
        <v>230</v>
      </c>
      <c r="D32" s="92">
        <v>850</v>
      </c>
      <c r="E32" s="86">
        <f>F32</f>
        <v>455500</v>
      </c>
      <c r="F32" s="86">
        <f>F33+F34+F35</f>
        <v>455500</v>
      </c>
      <c r="G32" s="86"/>
      <c r="H32" s="86"/>
      <c r="I32" s="86"/>
      <c r="J32" s="86"/>
      <c r="K32" s="86"/>
    </row>
    <row r="33" spans="2:11" ht="25.5">
      <c r="B33" s="32" t="s">
        <v>37</v>
      </c>
      <c r="C33" s="87"/>
      <c r="D33" s="92">
        <v>851</v>
      </c>
      <c r="E33" s="86">
        <f>F33</f>
        <v>440293</v>
      </c>
      <c r="F33" s="86">
        <v>440293</v>
      </c>
      <c r="G33" s="86"/>
      <c r="H33" s="86"/>
      <c r="I33" s="86"/>
      <c r="J33" s="86"/>
      <c r="K33" s="86"/>
    </row>
    <row r="34" spans="2:11" ht="15">
      <c r="B34" s="32" t="s">
        <v>38</v>
      </c>
      <c r="C34" s="87"/>
      <c r="D34" s="92">
        <v>852</v>
      </c>
      <c r="E34" s="86">
        <f>F34</f>
        <v>8207</v>
      </c>
      <c r="F34" s="86">
        <v>8207</v>
      </c>
      <c r="G34" s="86"/>
      <c r="H34" s="86"/>
      <c r="I34" s="86"/>
      <c r="J34" s="86"/>
      <c r="K34" s="86"/>
    </row>
    <row r="35" spans="2:11" ht="15">
      <c r="B35" s="32" t="s">
        <v>39</v>
      </c>
      <c r="C35" s="87"/>
      <c r="D35" s="92">
        <v>853</v>
      </c>
      <c r="E35" s="86">
        <f>F35</f>
        <v>7000</v>
      </c>
      <c r="F35" s="86">
        <v>7000</v>
      </c>
      <c r="G35" s="86"/>
      <c r="H35" s="86"/>
      <c r="I35" s="86"/>
      <c r="J35" s="86"/>
      <c r="K35" s="86"/>
    </row>
    <row r="36" spans="2:11" ht="15">
      <c r="B36" s="32" t="s">
        <v>40</v>
      </c>
      <c r="C36" s="142">
        <v>240</v>
      </c>
      <c r="D36" s="142">
        <v>860</v>
      </c>
      <c r="E36" s="135"/>
      <c r="F36" s="135"/>
      <c r="G36" s="135"/>
      <c r="H36" s="135"/>
      <c r="I36" s="135"/>
      <c r="J36" s="135"/>
      <c r="K36" s="135"/>
    </row>
    <row r="37" spans="2:11" ht="15">
      <c r="B37" s="32" t="s">
        <v>41</v>
      </c>
      <c r="C37" s="142"/>
      <c r="D37" s="142"/>
      <c r="E37" s="135"/>
      <c r="F37" s="135"/>
      <c r="G37" s="135"/>
      <c r="H37" s="135"/>
      <c r="I37" s="135"/>
      <c r="J37" s="135"/>
      <c r="K37" s="135"/>
    </row>
    <row r="38" spans="2:11" ht="25.5">
      <c r="B38" s="32" t="s">
        <v>42</v>
      </c>
      <c r="C38" s="92">
        <v>250</v>
      </c>
      <c r="D38" s="92">
        <v>830</v>
      </c>
      <c r="E38" s="86"/>
      <c r="F38" s="86"/>
      <c r="G38" s="86"/>
      <c r="H38" s="86"/>
      <c r="I38" s="86"/>
      <c r="J38" s="86"/>
      <c r="K38" s="86"/>
    </row>
    <row r="39" spans="2:11" ht="25.5">
      <c r="B39" s="32" t="s">
        <v>43</v>
      </c>
      <c r="C39" s="92">
        <v>260</v>
      </c>
      <c r="D39" s="92" t="s">
        <v>15</v>
      </c>
      <c r="E39" s="86">
        <f>E41+E42+E43+E45+E46+E48+E49</f>
        <v>12694459.58</v>
      </c>
      <c r="F39" s="86">
        <f>F41+F42+F43+F44+F45+F46+F47+F48+F49</f>
        <v>8740844.58</v>
      </c>
      <c r="G39" s="86">
        <f>G40+G41+G42+G43+G44+G45+G46+G48+G49</f>
        <v>3996968</v>
      </c>
      <c r="H39" s="86"/>
      <c r="I39" s="86"/>
      <c r="J39" s="86">
        <v>300000</v>
      </c>
      <c r="K39" s="86">
        <v>300000</v>
      </c>
    </row>
    <row r="40" spans="2:11" ht="12" customHeight="1">
      <c r="B40" s="88" t="s">
        <v>7</v>
      </c>
      <c r="C40" s="92"/>
      <c r="D40" s="92"/>
      <c r="E40" s="86"/>
      <c r="F40" s="86"/>
      <c r="G40" s="86"/>
      <c r="H40" s="86"/>
      <c r="I40" s="86"/>
      <c r="J40" s="86"/>
      <c r="K40" s="86"/>
    </row>
    <row r="41" spans="2:11" ht="15">
      <c r="B41" s="32" t="s">
        <v>44</v>
      </c>
      <c r="C41" s="92"/>
      <c r="D41" s="92"/>
      <c r="E41" s="86">
        <f>F41</f>
        <v>86000</v>
      </c>
      <c r="F41" s="86">
        <v>86000</v>
      </c>
      <c r="G41" s="86"/>
      <c r="H41" s="86"/>
      <c r="I41" s="86"/>
      <c r="J41" s="86"/>
      <c r="K41" s="86"/>
    </row>
    <row r="42" spans="2:11" ht="15">
      <c r="B42" s="32" t="s">
        <v>45</v>
      </c>
      <c r="C42" s="92"/>
      <c r="D42" s="92"/>
      <c r="E42" s="86">
        <f>F42</f>
        <v>7800</v>
      </c>
      <c r="F42" s="86">
        <v>7800</v>
      </c>
      <c r="G42" s="86"/>
      <c r="H42" s="86"/>
      <c r="I42" s="86"/>
      <c r="J42" s="86"/>
      <c r="K42" s="86"/>
    </row>
    <row r="43" spans="2:11" ht="15">
      <c r="B43" s="32" t="s">
        <v>46</v>
      </c>
      <c r="C43" s="92"/>
      <c r="D43" s="92"/>
      <c r="E43" s="86">
        <f>F43</f>
        <v>2150000</v>
      </c>
      <c r="F43" s="86">
        <v>2150000</v>
      </c>
      <c r="G43" s="86"/>
      <c r="H43" s="86"/>
      <c r="I43" s="86"/>
      <c r="J43" s="86"/>
      <c r="K43" s="86"/>
    </row>
    <row r="44" spans="2:11" ht="25.5">
      <c r="B44" s="32" t="s">
        <v>47</v>
      </c>
      <c r="C44" s="92"/>
      <c r="D44" s="92"/>
      <c r="E44" s="86"/>
      <c r="F44" s="86"/>
      <c r="G44" s="86"/>
      <c r="H44" s="86"/>
      <c r="I44" s="86"/>
      <c r="J44" s="86"/>
      <c r="K44" s="86"/>
    </row>
    <row r="45" spans="2:11" ht="14.25" customHeight="1">
      <c r="B45" s="32" t="s">
        <v>48</v>
      </c>
      <c r="C45" s="92"/>
      <c r="D45" s="92"/>
      <c r="E45" s="86">
        <f>F45</f>
        <v>540738</v>
      </c>
      <c r="F45" s="86">
        <v>540738</v>
      </c>
      <c r="G45" s="86"/>
      <c r="H45" s="86"/>
      <c r="I45" s="86"/>
      <c r="J45" s="86"/>
      <c r="K45" s="86"/>
    </row>
    <row r="46" spans="2:11" ht="15">
      <c r="B46" s="32" t="s">
        <v>49</v>
      </c>
      <c r="C46" s="92"/>
      <c r="D46" s="92"/>
      <c r="E46" s="86">
        <f>F46+G46</f>
        <v>4278115</v>
      </c>
      <c r="F46" s="86">
        <v>624500</v>
      </c>
      <c r="G46" s="86">
        <v>3653615</v>
      </c>
      <c r="H46" s="86"/>
      <c r="I46" s="86"/>
      <c r="J46" s="86"/>
      <c r="K46" s="86"/>
    </row>
    <row r="47" spans="2:11" ht="15">
      <c r="B47" s="32" t="s">
        <v>217</v>
      </c>
      <c r="C47" s="92"/>
      <c r="D47" s="92"/>
      <c r="E47" s="86"/>
      <c r="F47" s="86"/>
      <c r="G47" s="86"/>
      <c r="H47" s="86"/>
      <c r="I47" s="86"/>
      <c r="J47" s="86"/>
      <c r="K47" s="86"/>
    </row>
    <row r="48" spans="2:11" ht="15">
      <c r="B48" s="32" t="s">
        <v>50</v>
      </c>
      <c r="C48" s="92"/>
      <c r="D48" s="92"/>
      <c r="E48" s="86">
        <f>F48+J48</f>
        <v>500000</v>
      </c>
      <c r="F48" s="86">
        <v>200000</v>
      </c>
      <c r="G48" s="86">
        <v>343353</v>
      </c>
      <c r="H48" s="86"/>
      <c r="I48" s="86"/>
      <c r="J48" s="86">
        <v>300000</v>
      </c>
      <c r="K48" s="86">
        <v>300000</v>
      </c>
    </row>
    <row r="49" spans="2:11" ht="13.5" customHeight="1">
      <c r="B49" s="32" t="s">
        <v>51</v>
      </c>
      <c r="C49" s="92"/>
      <c r="D49" s="92"/>
      <c r="E49" s="86">
        <f>F49</f>
        <v>5131806.58</v>
      </c>
      <c r="F49" s="86">
        <v>5131806.58</v>
      </c>
      <c r="G49" s="86"/>
      <c r="H49" s="86"/>
      <c r="I49" s="86"/>
      <c r="J49" s="86"/>
      <c r="K49" s="86"/>
    </row>
    <row r="50" spans="2:11" ht="14.25" customHeight="1">
      <c r="B50" s="32" t="s">
        <v>52</v>
      </c>
      <c r="C50" s="92">
        <v>300</v>
      </c>
      <c r="D50" s="92" t="s">
        <v>15</v>
      </c>
      <c r="E50" s="86"/>
      <c r="F50" s="86"/>
      <c r="G50" s="86"/>
      <c r="H50" s="86"/>
      <c r="I50" s="86"/>
      <c r="J50" s="86"/>
      <c r="K50" s="86"/>
    </row>
    <row r="51" spans="2:11" ht="12" customHeight="1">
      <c r="B51" s="88" t="s">
        <v>53</v>
      </c>
      <c r="C51" s="142">
        <v>310</v>
      </c>
      <c r="D51" s="143"/>
      <c r="E51" s="135"/>
      <c r="F51" s="135"/>
      <c r="G51" s="135"/>
      <c r="H51" s="135"/>
      <c r="I51" s="135"/>
      <c r="J51" s="135"/>
      <c r="K51" s="135"/>
    </row>
    <row r="52" spans="2:11" ht="15">
      <c r="B52" s="32" t="s">
        <v>54</v>
      </c>
      <c r="C52" s="142"/>
      <c r="D52" s="143"/>
      <c r="E52" s="135"/>
      <c r="F52" s="135"/>
      <c r="G52" s="135"/>
      <c r="H52" s="135"/>
      <c r="I52" s="135"/>
      <c r="J52" s="135"/>
      <c r="K52" s="135"/>
    </row>
    <row r="53" spans="2:11" ht="15">
      <c r="B53" s="32" t="s">
        <v>55</v>
      </c>
      <c r="C53" s="92">
        <v>320</v>
      </c>
      <c r="D53" s="87"/>
      <c r="E53" s="86"/>
      <c r="F53" s="86"/>
      <c r="G53" s="86"/>
      <c r="H53" s="86"/>
      <c r="I53" s="86"/>
      <c r="J53" s="86"/>
      <c r="K53" s="86"/>
    </row>
    <row r="54" spans="2:11" ht="14.25" customHeight="1">
      <c r="B54" s="32" t="s">
        <v>56</v>
      </c>
      <c r="C54" s="92">
        <v>400</v>
      </c>
      <c r="D54" s="87"/>
      <c r="E54" s="86"/>
      <c r="F54" s="86"/>
      <c r="G54" s="86"/>
      <c r="H54" s="86"/>
      <c r="I54" s="86"/>
      <c r="J54" s="86"/>
      <c r="K54" s="86"/>
    </row>
    <row r="55" spans="2:11" ht="12.75" customHeight="1">
      <c r="B55" s="88" t="s">
        <v>53</v>
      </c>
      <c r="C55" s="142">
        <v>410</v>
      </c>
      <c r="D55" s="143"/>
      <c r="E55" s="135"/>
      <c r="F55" s="135"/>
      <c r="G55" s="135"/>
      <c r="H55" s="135"/>
      <c r="I55" s="135"/>
      <c r="J55" s="135"/>
      <c r="K55" s="135"/>
    </row>
    <row r="56" spans="2:11" ht="15">
      <c r="B56" s="32" t="s">
        <v>57</v>
      </c>
      <c r="C56" s="142"/>
      <c r="D56" s="143"/>
      <c r="E56" s="135"/>
      <c r="F56" s="135"/>
      <c r="G56" s="135"/>
      <c r="H56" s="135"/>
      <c r="I56" s="135"/>
      <c r="J56" s="135"/>
      <c r="K56" s="135"/>
    </row>
    <row r="57" spans="2:11" ht="15">
      <c r="B57" s="32" t="s">
        <v>58</v>
      </c>
      <c r="C57" s="92">
        <v>420</v>
      </c>
      <c r="D57" s="87"/>
      <c r="E57" s="86"/>
      <c r="F57" s="86"/>
      <c r="G57" s="86"/>
      <c r="H57" s="86"/>
      <c r="I57" s="86"/>
      <c r="J57" s="86"/>
      <c r="K57" s="86"/>
    </row>
    <row r="58" spans="2:11" ht="15">
      <c r="B58" s="32" t="s">
        <v>59</v>
      </c>
      <c r="C58" s="92">
        <v>500</v>
      </c>
      <c r="D58" s="92" t="s">
        <v>15</v>
      </c>
      <c r="E58" s="86"/>
      <c r="F58" s="86"/>
      <c r="G58" s="86"/>
      <c r="H58" s="86"/>
      <c r="I58" s="86"/>
      <c r="J58" s="86"/>
      <c r="K58" s="86"/>
    </row>
    <row r="59" spans="2:11" ht="15">
      <c r="B59" s="32" t="s">
        <v>60</v>
      </c>
      <c r="C59" s="92">
        <v>600</v>
      </c>
      <c r="D59" s="92" t="s">
        <v>15</v>
      </c>
      <c r="E59" s="86"/>
      <c r="F59" s="86"/>
      <c r="G59" s="86"/>
      <c r="H59" s="86"/>
      <c r="I59" s="86"/>
      <c r="J59" s="86"/>
      <c r="K59" s="86"/>
    </row>
    <row r="60" ht="15">
      <c r="B60" s="1"/>
    </row>
    <row r="61" spans="2:13" ht="35.25" customHeight="1">
      <c r="B61" s="141" t="s">
        <v>236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</row>
    <row r="62" ht="15">
      <c r="B62" s="1"/>
    </row>
    <row r="63" spans="2:13" ht="15" customHeight="1">
      <c r="B63" s="136" t="s">
        <v>2</v>
      </c>
      <c r="C63" s="137" t="s">
        <v>3</v>
      </c>
      <c r="D63" s="136" t="s">
        <v>61</v>
      </c>
      <c r="E63" s="136" t="s">
        <v>62</v>
      </c>
      <c r="F63" s="136"/>
      <c r="G63" s="136"/>
      <c r="H63" s="136"/>
      <c r="I63" s="136"/>
      <c r="J63" s="136"/>
      <c r="K63" s="136"/>
      <c r="L63" s="136"/>
      <c r="M63" s="136"/>
    </row>
    <row r="64" spans="2:13" ht="12.75" customHeight="1">
      <c r="B64" s="136"/>
      <c r="C64" s="137"/>
      <c r="D64" s="136"/>
      <c r="E64" s="138" t="s">
        <v>63</v>
      </c>
      <c r="F64" s="138"/>
      <c r="G64" s="138"/>
      <c r="H64" s="139" t="s">
        <v>7</v>
      </c>
      <c r="I64" s="139"/>
      <c r="J64" s="139"/>
      <c r="K64" s="139"/>
      <c r="L64" s="139"/>
      <c r="M64" s="139"/>
    </row>
    <row r="65" spans="2:13" ht="39" customHeight="1">
      <c r="B65" s="136"/>
      <c r="C65" s="137"/>
      <c r="D65" s="136"/>
      <c r="E65" s="138"/>
      <c r="F65" s="138"/>
      <c r="G65" s="138"/>
      <c r="H65" s="140" t="s">
        <v>64</v>
      </c>
      <c r="I65" s="140"/>
      <c r="J65" s="140"/>
      <c r="K65" s="140" t="s">
        <v>65</v>
      </c>
      <c r="L65" s="140"/>
      <c r="M65" s="140"/>
    </row>
    <row r="66" spans="2:13" ht="46.5" customHeight="1">
      <c r="B66" s="136"/>
      <c r="C66" s="137"/>
      <c r="D66" s="136"/>
      <c r="E66" s="101" t="s">
        <v>229</v>
      </c>
      <c r="F66" s="101" t="s">
        <v>230</v>
      </c>
      <c r="G66" s="101" t="s">
        <v>231</v>
      </c>
      <c r="H66" s="101" t="s">
        <v>232</v>
      </c>
      <c r="I66" s="101" t="s">
        <v>230</v>
      </c>
      <c r="J66" s="101" t="s">
        <v>231</v>
      </c>
      <c r="K66" s="27" t="s">
        <v>66</v>
      </c>
      <c r="L66" s="27" t="s">
        <v>67</v>
      </c>
      <c r="M66" s="27" t="s">
        <v>67</v>
      </c>
    </row>
    <row r="67" spans="2:13" ht="15">
      <c r="B67" s="28">
        <v>1</v>
      </c>
      <c r="C67" s="28">
        <v>2</v>
      </c>
      <c r="D67" s="28">
        <v>3</v>
      </c>
      <c r="E67" s="28">
        <v>4</v>
      </c>
      <c r="F67" s="28">
        <v>5</v>
      </c>
      <c r="G67" s="28">
        <v>6</v>
      </c>
      <c r="H67" s="28">
        <v>7</v>
      </c>
      <c r="I67" s="28">
        <v>8</v>
      </c>
      <c r="J67" s="28">
        <v>9</v>
      </c>
      <c r="K67" s="28">
        <v>10</v>
      </c>
      <c r="L67" s="28">
        <v>11</v>
      </c>
      <c r="M67" s="28">
        <v>12</v>
      </c>
    </row>
    <row r="68" spans="2:13" ht="30.75" customHeight="1">
      <c r="B68" s="29" t="s">
        <v>68</v>
      </c>
      <c r="C68" s="92">
        <v>1</v>
      </c>
      <c r="D68" s="24" t="s">
        <v>15</v>
      </c>
      <c r="E68" s="89">
        <v>8639000</v>
      </c>
      <c r="F68" s="89">
        <v>8639000</v>
      </c>
      <c r="G68" s="89">
        <v>8639000</v>
      </c>
      <c r="H68" s="89">
        <v>8639000</v>
      </c>
      <c r="I68" s="89">
        <v>8639000</v>
      </c>
      <c r="J68" s="89">
        <v>8639000</v>
      </c>
      <c r="K68" s="89"/>
      <c r="L68" s="89"/>
      <c r="M68" s="89"/>
    </row>
    <row r="69" spans="2:13" ht="42" customHeight="1">
      <c r="B69" s="29" t="s">
        <v>69</v>
      </c>
      <c r="C69" s="92">
        <v>1001</v>
      </c>
      <c r="D69" s="24" t="s">
        <v>15</v>
      </c>
      <c r="E69" s="89">
        <v>1249522</v>
      </c>
      <c r="F69" s="89"/>
      <c r="G69" s="89"/>
      <c r="H69" s="89">
        <v>1249522</v>
      </c>
      <c r="I69" s="89"/>
      <c r="J69" s="89"/>
      <c r="K69" s="89"/>
      <c r="L69" s="89"/>
      <c r="M69" s="89"/>
    </row>
    <row r="70" spans="2:13" ht="11.25" customHeight="1">
      <c r="B70" s="29"/>
      <c r="C70" s="23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27">
      <c r="B71" s="29" t="s">
        <v>70</v>
      </c>
      <c r="C71" s="92">
        <v>2001</v>
      </c>
      <c r="D71" s="31"/>
      <c r="E71" s="30">
        <v>11457446</v>
      </c>
      <c r="F71" s="30">
        <v>8639000</v>
      </c>
      <c r="G71" s="30">
        <v>8639000</v>
      </c>
      <c r="H71" s="30">
        <v>11457446</v>
      </c>
      <c r="I71" s="30">
        <v>8639000</v>
      </c>
      <c r="J71" s="30">
        <v>8639000</v>
      </c>
      <c r="K71" s="30"/>
      <c r="L71" s="30"/>
      <c r="M71" s="30"/>
    </row>
    <row r="72" spans="2:13" ht="12" customHeight="1">
      <c r="B72" s="32"/>
      <c r="C72" s="23"/>
      <c r="D72" s="31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2" customHeight="1">
      <c r="B73" s="20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2:7" ht="15.75">
      <c r="B74" s="96" t="s">
        <v>71</v>
      </c>
      <c r="D74" s="91"/>
      <c r="E74" s="91"/>
      <c r="F74" s="91"/>
      <c r="G74" s="91"/>
    </row>
    <row r="75" spans="2:7" ht="15.75">
      <c r="B75" s="10"/>
      <c r="D75" s="91"/>
      <c r="E75" s="91"/>
      <c r="F75" s="91"/>
      <c r="G75" s="91"/>
    </row>
    <row r="76" spans="2:7" ht="30">
      <c r="B76" s="132" t="s">
        <v>2</v>
      </c>
      <c r="C76" s="132"/>
      <c r="D76" s="132"/>
      <c r="E76" s="132"/>
      <c r="F76" s="97" t="s">
        <v>3</v>
      </c>
      <c r="G76" s="97" t="s">
        <v>72</v>
      </c>
    </row>
    <row r="77" spans="2:7" ht="18.75">
      <c r="B77" s="133">
        <v>1</v>
      </c>
      <c r="C77" s="133"/>
      <c r="D77" s="133"/>
      <c r="E77" s="133"/>
      <c r="F77" s="98">
        <v>2</v>
      </c>
      <c r="G77" s="98">
        <v>3</v>
      </c>
    </row>
    <row r="78" spans="2:7" ht="18" customHeight="1">
      <c r="B78" s="134" t="s">
        <v>73</v>
      </c>
      <c r="C78" s="134"/>
      <c r="D78" s="134"/>
      <c r="E78" s="134"/>
      <c r="F78" s="98">
        <v>10</v>
      </c>
      <c r="G78" s="99"/>
    </row>
    <row r="79" spans="2:7" ht="40.5" customHeight="1">
      <c r="B79" s="131" t="s">
        <v>74</v>
      </c>
      <c r="C79" s="131"/>
      <c r="D79" s="131"/>
      <c r="E79" s="131"/>
      <c r="F79" s="98">
        <v>20</v>
      </c>
      <c r="G79" s="99"/>
    </row>
    <row r="80" spans="2:7" ht="15.75" customHeight="1">
      <c r="B80" s="134" t="s">
        <v>75</v>
      </c>
      <c r="C80" s="134"/>
      <c r="D80" s="134"/>
      <c r="E80" s="134"/>
      <c r="F80" s="98">
        <v>30</v>
      </c>
      <c r="G80" s="99"/>
    </row>
    <row r="83" spans="2:9" ht="15.75">
      <c r="B83" s="12" t="s">
        <v>76</v>
      </c>
      <c r="C83" s="148"/>
      <c r="D83" s="148"/>
      <c r="E83" s="148"/>
      <c r="F83" s="2"/>
      <c r="G83" s="149" t="s">
        <v>233</v>
      </c>
      <c r="H83" s="149"/>
      <c r="I83" s="149"/>
    </row>
    <row r="84" spans="2:9" ht="15">
      <c r="B84" s="2" t="s">
        <v>221</v>
      </c>
      <c r="C84" s="150" t="s">
        <v>218</v>
      </c>
      <c r="D84" s="150"/>
      <c r="E84" s="150"/>
      <c r="F84" s="2"/>
      <c r="G84" s="150" t="s">
        <v>220</v>
      </c>
      <c r="H84" s="150"/>
      <c r="I84" s="150"/>
    </row>
    <row r="85" ht="15">
      <c r="B85" s="9" t="s">
        <v>219</v>
      </c>
    </row>
    <row r="86" ht="15.75">
      <c r="B86" s="12" t="s">
        <v>77</v>
      </c>
    </row>
    <row r="87" ht="15.75">
      <c r="B87" s="12" t="s">
        <v>78</v>
      </c>
    </row>
    <row r="88" spans="2:9" ht="15.75">
      <c r="B88" s="12" t="s">
        <v>223</v>
      </c>
      <c r="C88" s="148"/>
      <c r="D88" s="148"/>
      <c r="E88" s="148"/>
      <c r="F88" s="2"/>
      <c r="G88" s="149" t="s">
        <v>234</v>
      </c>
      <c r="H88" s="149"/>
      <c r="I88" s="149"/>
    </row>
    <row r="89" spans="2:9" ht="15">
      <c r="B89" s="9" t="s">
        <v>222</v>
      </c>
      <c r="C89" s="150" t="s">
        <v>218</v>
      </c>
      <c r="D89" s="150"/>
      <c r="E89" s="150"/>
      <c r="F89" s="2"/>
      <c r="G89" s="150" t="s">
        <v>220</v>
      </c>
      <c r="H89" s="150"/>
      <c r="I89" s="150"/>
    </row>
    <row r="90" ht="15.75">
      <c r="B90" s="12"/>
    </row>
    <row r="91" spans="2:9" ht="15.75">
      <c r="B91" s="12" t="s">
        <v>224</v>
      </c>
      <c r="C91" s="148"/>
      <c r="D91" s="148"/>
      <c r="E91" s="148"/>
      <c r="F91" s="2"/>
      <c r="G91" s="149" t="s">
        <v>234</v>
      </c>
      <c r="H91" s="149"/>
      <c r="I91" s="149"/>
    </row>
    <row r="92" spans="2:9" ht="15">
      <c r="B92" s="2" t="s">
        <v>225</v>
      </c>
      <c r="C92" s="150" t="s">
        <v>218</v>
      </c>
      <c r="D92" s="150"/>
      <c r="E92" s="150"/>
      <c r="F92" s="2"/>
      <c r="G92" s="150" t="s">
        <v>220</v>
      </c>
      <c r="H92" s="150"/>
      <c r="I92" s="150"/>
    </row>
    <row r="93" ht="15.75">
      <c r="B93" s="12"/>
    </row>
    <row r="94" spans="2:9" ht="15.75">
      <c r="B94" s="12" t="s">
        <v>226</v>
      </c>
      <c r="C94" s="148"/>
      <c r="D94" s="148"/>
      <c r="E94" s="148"/>
      <c r="F94" s="2"/>
      <c r="G94" s="149" t="s">
        <v>228</v>
      </c>
      <c r="H94" s="149"/>
      <c r="I94" s="149"/>
    </row>
    <row r="95" spans="2:9" ht="15">
      <c r="B95" s="95" t="s">
        <v>227</v>
      </c>
      <c r="C95" s="150" t="s">
        <v>218</v>
      </c>
      <c r="D95" s="150"/>
      <c r="E95" s="150"/>
      <c r="F95" s="2"/>
      <c r="G95" s="150" t="s">
        <v>220</v>
      </c>
      <c r="H95" s="150"/>
      <c r="I95" s="150"/>
    </row>
    <row r="98" ht="18.75">
      <c r="B98" s="4"/>
    </row>
    <row r="122" ht="74.25" customHeight="1"/>
    <row r="291" ht="18.75">
      <c r="B291" s="3"/>
    </row>
    <row r="292" ht="15">
      <c r="B292" s="2"/>
    </row>
  </sheetData>
  <sheetProtection/>
  <mergeCells count="78">
    <mergeCell ref="C94:E94"/>
    <mergeCell ref="G94:I94"/>
    <mergeCell ref="C95:E95"/>
    <mergeCell ref="G95:I95"/>
    <mergeCell ref="C89:E89"/>
    <mergeCell ref="G89:I89"/>
    <mergeCell ref="C91:E91"/>
    <mergeCell ref="G91:I91"/>
    <mergeCell ref="C92:E92"/>
    <mergeCell ref="G92:I92"/>
    <mergeCell ref="C83:E83"/>
    <mergeCell ref="G83:I83"/>
    <mergeCell ref="C84:E84"/>
    <mergeCell ref="G84:I84"/>
    <mergeCell ref="C88:E88"/>
    <mergeCell ref="G88:I88"/>
    <mergeCell ref="B5:B8"/>
    <mergeCell ref="C5:C8"/>
    <mergeCell ref="D5:D8"/>
    <mergeCell ref="E5:K5"/>
    <mergeCell ref="E6:E8"/>
    <mergeCell ref="F6:K6"/>
    <mergeCell ref="F7:F8"/>
    <mergeCell ref="G7:G8"/>
    <mergeCell ref="H7:H8"/>
    <mergeCell ref="I7:I8"/>
    <mergeCell ref="J7:K7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C55:C56"/>
    <mergeCell ref="D55:D56"/>
    <mergeCell ref="E55:E56"/>
    <mergeCell ref="F55:F56"/>
    <mergeCell ref="G55:G56"/>
    <mergeCell ref="H55:H56"/>
    <mergeCell ref="I55:I56"/>
    <mergeCell ref="J55:J56"/>
    <mergeCell ref="E63:M63"/>
    <mergeCell ref="E64:G65"/>
    <mergeCell ref="H64:M64"/>
    <mergeCell ref="H65:J65"/>
    <mergeCell ref="K65:M65"/>
    <mergeCell ref="B61:M61"/>
    <mergeCell ref="B3:K3"/>
    <mergeCell ref="B79:E79"/>
    <mergeCell ref="B76:E76"/>
    <mergeCell ref="B77:E77"/>
    <mergeCell ref="B78:E78"/>
    <mergeCell ref="B80:E80"/>
    <mergeCell ref="K55:K56"/>
    <mergeCell ref="B63:B66"/>
    <mergeCell ref="C63:C66"/>
    <mergeCell ref="D63:D66"/>
  </mergeCells>
  <hyperlinks>
    <hyperlink ref="G7" r:id="rId1" display="consultantplus://offline/ref=17F874C3129B72A40A2C124C9A95EBA1759F4904FAC8162A5EFF08038A7ECCDC42CBC281A13FnBD7D"/>
    <hyperlink ref="H65" r:id="rId2" display="consultantplus://offline/ref=17F874C3129B72A40A2C124C9A95EBA1759F490FFCC8162A5EFF08038An7DED"/>
    <hyperlink ref="K65" r:id="rId3" display="consultantplus://offline/ref=17F874C3129B72A40A2C124C9A95EBA176964F0EFAC7162A5EFF08038An7DED"/>
    <hyperlink ref="B79" r:id="rId4" display="consultantplus://offline/ref=17F874C3129B72A40A2C124C9A95EBA1759F4904FAC8162A5EFF08038An7DED"/>
  </hyperlink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portrait" paperSize="9" scale="66" r:id="rId5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.57421875" style="0" customWidth="1"/>
    <col min="2" max="2" width="30.7109375" style="0" customWidth="1"/>
    <col min="4" max="8" width="14.7109375" style="0" customWidth="1"/>
    <col min="9" max="9" width="12.28125" style="0" bestFit="1" customWidth="1"/>
  </cols>
  <sheetData>
    <row r="2" spans="2:8" ht="18.75">
      <c r="B2" s="156" t="s">
        <v>79</v>
      </c>
      <c r="C2" s="156"/>
      <c r="D2" s="156"/>
      <c r="E2" s="156"/>
      <c r="F2" s="156"/>
      <c r="G2" s="156"/>
      <c r="H2" s="156"/>
    </row>
    <row r="3" ht="15" hidden="1">
      <c r="B3" s="6"/>
    </row>
    <row r="4" spans="2:8" ht="18.75">
      <c r="B4" s="157" t="s">
        <v>80</v>
      </c>
      <c r="C4" s="157"/>
      <c r="D4" s="157"/>
      <c r="E4" s="157"/>
      <c r="F4" s="157"/>
      <c r="G4" s="157"/>
      <c r="H4" s="157"/>
    </row>
    <row r="5" spans="2:8" ht="18.75">
      <c r="B5" s="158" t="s">
        <v>237</v>
      </c>
      <c r="C5" s="158"/>
      <c r="D5" s="158"/>
      <c r="E5" s="158"/>
      <c r="F5" s="158"/>
      <c r="G5" s="158"/>
      <c r="H5" s="158"/>
    </row>
    <row r="6" spans="2:8" ht="15">
      <c r="B6" s="159" t="s">
        <v>81</v>
      </c>
      <c r="C6" s="159"/>
      <c r="D6" s="159"/>
      <c r="E6" s="159"/>
      <c r="F6" s="159"/>
      <c r="G6" s="159"/>
      <c r="H6" s="159"/>
    </row>
    <row r="7" spans="2:8" ht="17.25" customHeight="1">
      <c r="B7" s="160" t="s">
        <v>238</v>
      </c>
      <c r="C7" s="160"/>
      <c r="D7" s="160"/>
      <c r="E7" s="160"/>
      <c r="F7" s="160"/>
      <c r="G7" s="160"/>
      <c r="H7" s="160"/>
    </row>
    <row r="8" ht="15" hidden="1">
      <c r="B8" s="8"/>
    </row>
    <row r="9" spans="2:8" ht="15">
      <c r="B9" s="151" t="s">
        <v>2</v>
      </c>
      <c r="C9" s="136" t="s">
        <v>82</v>
      </c>
      <c r="D9" s="151" t="s">
        <v>83</v>
      </c>
      <c r="E9" s="151"/>
      <c r="F9" s="151"/>
      <c r="G9" s="151"/>
      <c r="H9" s="151"/>
    </row>
    <row r="10" spans="2:8" ht="36" customHeight="1">
      <c r="B10" s="151"/>
      <c r="C10" s="136"/>
      <c r="D10" s="33" t="s">
        <v>84</v>
      </c>
      <c r="E10" s="33" t="s">
        <v>85</v>
      </c>
      <c r="F10" s="33" t="s">
        <v>86</v>
      </c>
      <c r="G10" s="33" t="s">
        <v>87</v>
      </c>
      <c r="H10" s="33" t="s">
        <v>88</v>
      </c>
    </row>
    <row r="11" spans="2:8" ht="15.75">
      <c r="B11" s="34" t="s">
        <v>14</v>
      </c>
      <c r="C11" s="35" t="s">
        <v>89</v>
      </c>
      <c r="D11" s="36">
        <f>D13</f>
        <v>6100000</v>
      </c>
      <c r="E11" s="37">
        <f>E13</f>
        <v>6950600</v>
      </c>
      <c r="F11" s="36">
        <f>F13+F14</f>
        <v>8925500</v>
      </c>
      <c r="G11" s="36">
        <f>G13+G17</f>
        <v>6740900</v>
      </c>
      <c r="H11" s="38">
        <f>H13+H14+H17</f>
        <v>29180968</v>
      </c>
    </row>
    <row r="12" spans="2:8" ht="15.75">
      <c r="B12" s="39" t="s">
        <v>7</v>
      </c>
      <c r="C12" s="35" t="s">
        <v>89</v>
      </c>
      <c r="D12" s="36"/>
      <c r="E12" s="37"/>
      <c r="F12" s="36"/>
      <c r="G12" s="38"/>
      <c r="H12" s="38"/>
    </row>
    <row r="13" spans="2:8" ht="51">
      <c r="B13" s="34" t="s">
        <v>90</v>
      </c>
      <c r="C13" s="35" t="s">
        <v>89</v>
      </c>
      <c r="D13" s="36">
        <v>6100000</v>
      </c>
      <c r="E13" s="102">
        <v>6950600</v>
      </c>
      <c r="F13" s="36">
        <v>5392500</v>
      </c>
      <c r="G13" s="38">
        <v>6440900</v>
      </c>
      <c r="H13" s="38">
        <f>D13+E13+F13+G13</f>
        <v>24884000</v>
      </c>
    </row>
    <row r="14" spans="2:8" ht="51">
      <c r="B14" s="34" t="s">
        <v>91</v>
      </c>
      <c r="C14" s="35" t="s">
        <v>89</v>
      </c>
      <c r="D14" s="38"/>
      <c r="E14" s="37"/>
      <c r="F14" s="36">
        <v>3533000</v>
      </c>
      <c r="G14" s="36">
        <v>463968</v>
      </c>
      <c r="H14" s="36">
        <f>F14+G14</f>
        <v>3996968</v>
      </c>
    </row>
    <row r="15" spans="2:8" ht="25.5">
      <c r="B15" s="34" t="s">
        <v>92</v>
      </c>
      <c r="C15" s="35" t="s">
        <v>89</v>
      </c>
      <c r="D15" s="36"/>
      <c r="E15" s="37"/>
      <c r="F15" s="36"/>
      <c r="G15" s="36"/>
      <c r="H15" s="36"/>
    </row>
    <row r="16" spans="2:8" ht="25.5">
      <c r="B16" s="32" t="s">
        <v>93</v>
      </c>
      <c r="C16" s="35" t="s">
        <v>89</v>
      </c>
      <c r="D16" s="36"/>
      <c r="E16" s="37"/>
      <c r="F16" s="36"/>
      <c r="G16" s="36"/>
      <c r="H16" s="36"/>
    </row>
    <row r="17" spans="2:8" ht="51">
      <c r="B17" s="32" t="s">
        <v>94</v>
      </c>
      <c r="C17" s="35" t="s">
        <v>89</v>
      </c>
      <c r="D17" s="38"/>
      <c r="E17" s="37"/>
      <c r="F17" s="36"/>
      <c r="G17" s="36">
        <v>300000</v>
      </c>
      <c r="H17" s="36">
        <v>300000</v>
      </c>
    </row>
    <row r="18" spans="2:8" ht="15.75">
      <c r="B18" s="32" t="s">
        <v>13</v>
      </c>
      <c r="C18" s="35" t="s">
        <v>89</v>
      </c>
      <c r="D18" s="38"/>
      <c r="E18" s="37"/>
      <c r="F18" s="36"/>
      <c r="G18" s="36"/>
      <c r="H18" s="36"/>
    </row>
    <row r="19" spans="2:9" ht="15.75">
      <c r="B19" s="32" t="s">
        <v>23</v>
      </c>
      <c r="C19" s="35" t="s">
        <v>89</v>
      </c>
      <c r="D19" s="38">
        <f>D21+D33+D45+D58</f>
        <v>6100000</v>
      </c>
      <c r="E19" s="37">
        <f>E21+E33+E45+E58</f>
        <v>6950600</v>
      </c>
      <c r="F19" s="36">
        <f>F21+F33+F45+F58</f>
        <v>5103000</v>
      </c>
      <c r="G19" s="36">
        <f>G21+G33+G45+G58</f>
        <v>6841400</v>
      </c>
      <c r="H19" s="36">
        <f>H21+H33+H45+H58</f>
        <v>29128344.58</v>
      </c>
      <c r="I19" s="125"/>
    </row>
    <row r="20" spans="2:8" ht="15.75">
      <c r="B20" s="40" t="s">
        <v>95</v>
      </c>
      <c r="C20" s="35" t="s">
        <v>89</v>
      </c>
      <c r="D20" s="38"/>
      <c r="E20" s="37"/>
      <c r="F20" s="36"/>
      <c r="G20" s="36"/>
      <c r="H20" s="36"/>
    </row>
    <row r="21" spans="2:8" ht="15.75">
      <c r="B21" s="32" t="s">
        <v>96</v>
      </c>
      <c r="C21" s="35">
        <v>110</v>
      </c>
      <c r="D21" s="38">
        <f>D22</f>
        <v>3810000</v>
      </c>
      <c r="E21" s="37">
        <f>E22</f>
        <v>4566000</v>
      </c>
      <c r="F21" s="36">
        <f>F22</f>
        <v>3040000</v>
      </c>
      <c r="G21" s="36">
        <f>G22</f>
        <v>3803000</v>
      </c>
      <c r="H21" s="36">
        <f>H22</f>
        <v>15667000</v>
      </c>
    </row>
    <row r="22" spans="2:8" ht="15.75">
      <c r="B22" s="40" t="s">
        <v>95</v>
      </c>
      <c r="C22" s="35">
        <v>110</v>
      </c>
      <c r="D22" s="38">
        <f>D25+D27</f>
        <v>3810000</v>
      </c>
      <c r="E22" s="37">
        <f>E25+E27</f>
        <v>4566000</v>
      </c>
      <c r="F22" s="36">
        <f>F25+F27</f>
        <v>3040000</v>
      </c>
      <c r="G22" s="36">
        <f>G25+G27</f>
        <v>3803000</v>
      </c>
      <c r="H22" s="36">
        <f>H25+H27+H29</f>
        <v>15667000</v>
      </c>
    </row>
    <row r="23" spans="2:8" ht="38.25">
      <c r="B23" s="32" t="s">
        <v>25</v>
      </c>
      <c r="C23" s="35"/>
      <c r="D23" s="38"/>
      <c r="E23" s="37"/>
      <c r="F23" s="36"/>
      <c r="G23" s="36"/>
      <c r="H23" s="36"/>
    </row>
    <row r="24" spans="2:8" ht="15.75">
      <c r="B24" s="40" t="s">
        <v>95</v>
      </c>
      <c r="C24" s="35"/>
      <c r="D24" s="38"/>
      <c r="E24" s="37"/>
      <c r="F24" s="36"/>
      <c r="G24" s="36"/>
      <c r="H24" s="36"/>
    </row>
    <row r="25" spans="2:8" ht="16.5">
      <c r="B25" s="32" t="s">
        <v>26</v>
      </c>
      <c r="C25" s="24">
        <v>111</v>
      </c>
      <c r="D25" s="38">
        <f>D26</f>
        <v>2926200</v>
      </c>
      <c r="E25" s="37">
        <f>E26</f>
        <v>3506900</v>
      </c>
      <c r="F25" s="36">
        <f>F26</f>
        <v>2334900</v>
      </c>
      <c r="G25" s="36">
        <f>G26</f>
        <v>2920900</v>
      </c>
      <c r="H25" s="36">
        <v>12022900</v>
      </c>
    </row>
    <row r="26" spans="2:8" ht="16.5">
      <c r="B26" s="40" t="s">
        <v>95</v>
      </c>
      <c r="C26" s="24">
        <v>111</v>
      </c>
      <c r="D26" s="38">
        <v>2926200</v>
      </c>
      <c r="E26" s="37">
        <v>3506900</v>
      </c>
      <c r="F26" s="36">
        <v>2334900</v>
      </c>
      <c r="G26" s="36">
        <v>2920900</v>
      </c>
      <c r="H26" s="36">
        <v>12022900</v>
      </c>
    </row>
    <row r="27" spans="2:8" ht="63.75">
      <c r="B27" s="32" t="s">
        <v>27</v>
      </c>
      <c r="C27" s="24">
        <v>119</v>
      </c>
      <c r="D27" s="38">
        <f>D28</f>
        <v>883800</v>
      </c>
      <c r="E27" s="102">
        <f>E28</f>
        <v>1059100</v>
      </c>
      <c r="F27" s="36">
        <f>F28</f>
        <v>705100</v>
      </c>
      <c r="G27" s="36">
        <f>G28</f>
        <v>882100</v>
      </c>
      <c r="H27" s="36">
        <v>3631100</v>
      </c>
    </row>
    <row r="28" spans="2:8" ht="16.5">
      <c r="B28" s="40" t="s">
        <v>95</v>
      </c>
      <c r="C28" s="24">
        <v>119</v>
      </c>
      <c r="D28" s="38">
        <v>883800</v>
      </c>
      <c r="E28" s="37">
        <v>1059100</v>
      </c>
      <c r="F28" s="36">
        <v>705100</v>
      </c>
      <c r="G28" s="36">
        <v>882100</v>
      </c>
      <c r="H28" s="36">
        <v>3631100</v>
      </c>
    </row>
    <row r="29" spans="2:8" ht="38.25">
      <c r="B29" s="32" t="s">
        <v>28</v>
      </c>
      <c r="C29" s="24">
        <v>112</v>
      </c>
      <c r="D29" s="38"/>
      <c r="E29" s="37"/>
      <c r="F29" s="36"/>
      <c r="G29" s="36"/>
      <c r="H29" s="36">
        <v>13000</v>
      </c>
    </row>
    <row r="30" spans="2:8" ht="16.5">
      <c r="B30" s="40" t="s">
        <v>95</v>
      </c>
      <c r="C30" s="24">
        <v>112</v>
      </c>
      <c r="D30" s="38"/>
      <c r="E30" s="37"/>
      <c r="F30" s="36"/>
      <c r="G30" s="36"/>
      <c r="H30" s="36"/>
    </row>
    <row r="31" spans="2:8" ht="63.75">
      <c r="B31" s="32" t="s">
        <v>29</v>
      </c>
      <c r="C31" s="24">
        <v>113</v>
      </c>
      <c r="D31" s="38"/>
      <c r="E31" s="37"/>
      <c r="F31" s="36"/>
      <c r="G31" s="36"/>
      <c r="H31" s="36"/>
    </row>
    <row r="32" spans="2:8" ht="16.5">
      <c r="B32" s="40" t="s">
        <v>95</v>
      </c>
      <c r="C32" s="24">
        <v>113</v>
      </c>
      <c r="D32" s="38"/>
      <c r="E32" s="37"/>
      <c r="F32" s="36"/>
      <c r="G32" s="36"/>
      <c r="H32" s="36"/>
    </row>
    <row r="33" spans="2:8" ht="25.5">
      <c r="B33" s="32" t="s">
        <v>30</v>
      </c>
      <c r="C33" s="24">
        <v>320</v>
      </c>
      <c r="D33" s="38">
        <f aca="true" t="shared" si="0" ref="D33:G35">D34</f>
        <v>1350</v>
      </c>
      <c r="E33" s="102">
        <f t="shared" si="0"/>
        <v>1350</v>
      </c>
      <c r="F33" s="36">
        <f t="shared" si="0"/>
        <v>6350</v>
      </c>
      <c r="G33" s="36">
        <f t="shared" si="0"/>
        <v>1350</v>
      </c>
      <c r="H33" s="36">
        <f>H34</f>
        <v>42000</v>
      </c>
    </row>
    <row r="34" spans="2:8" ht="16.5">
      <c r="B34" s="40" t="s">
        <v>95</v>
      </c>
      <c r="C34" s="24">
        <v>320</v>
      </c>
      <c r="D34" s="38">
        <f t="shared" si="0"/>
        <v>1350</v>
      </c>
      <c r="E34" s="37">
        <f t="shared" si="0"/>
        <v>1350</v>
      </c>
      <c r="F34" s="36">
        <f t="shared" si="0"/>
        <v>6350</v>
      </c>
      <c r="G34" s="36">
        <f t="shared" si="0"/>
        <v>1350</v>
      </c>
      <c r="H34" s="36">
        <f>H35</f>
        <v>42000</v>
      </c>
    </row>
    <row r="35" spans="2:8" ht="51">
      <c r="B35" s="32" t="s">
        <v>31</v>
      </c>
      <c r="C35" s="24">
        <v>321</v>
      </c>
      <c r="D35" s="38">
        <f t="shared" si="0"/>
        <v>1350</v>
      </c>
      <c r="E35" s="102">
        <f t="shared" si="0"/>
        <v>1350</v>
      </c>
      <c r="F35" s="36">
        <f t="shared" si="0"/>
        <v>6350</v>
      </c>
      <c r="G35" s="36">
        <f t="shared" si="0"/>
        <v>1350</v>
      </c>
      <c r="H35" s="36">
        <f>H36</f>
        <v>42000</v>
      </c>
    </row>
    <row r="36" spans="2:8" ht="16.5">
      <c r="B36" s="40" t="s">
        <v>95</v>
      </c>
      <c r="C36" s="24">
        <v>321</v>
      </c>
      <c r="D36" s="38">
        <v>1350</v>
      </c>
      <c r="E36" s="37">
        <v>1350</v>
      </c>
      <c r="F36" s="36">
        <v>6350</v>
      </c>
      <c r="G36" s="36">
        <v>1350</v>
      </c>
      <c r="H36" s="36">
        <v>42000</v>
      </c>
    </row>
    <row r="37" spans="2:8" ht="38.25">
      <c r="B37" s="32" t="s">
        <v>32</v>
      </c>
      <c r="C37" s="24">
        <v>323</v>
      </c>
      <c r="D37" s="38"/>
      <c r="E37" s="37"/>
      <c r="F37" s="36"/>
      <c r="G37" s="36"/>
      <c r="H37" s="36"/>
    </row>
    <row r="38" spans="2:8" ht="16.5">
      <c r="B38" s="40" t="s">
        <v>95</v>
      </c>
      <c r="C38" s="24">
        <v>323</v>
      </c>
      <c r="D38" s="38"/>
      <c r="E38" s="37"/>
      <c r="F38" s="36"/>
      <c r="G38" s="36"/>
      <c r="H38" s="36"/>
    </row>
    <row r="39" spans="2:8" ht="16.5">
      <c r="B39" s="32" t="s">
        <v>33</v>
      </c>
      <c r="C39" s="24">
        <v>340</v>
      </c>
      <c r="D39" s="38"/>
      <c r="E39" s="37"/>
      <c r="F39" s="36"/>
      <c r="G39" s="36"/>
      <c r="H39" s="36"/>
    </row>
    <row r="40" spans="2:8" ht="16.5">
      <c r="B40" s="40" t="s">
        <v>95</v>
      </c>
      <c r="C40" s="24">
        <v>340</v>
      </c>
      <c r="D40" s="38"/>
      <c r="E40" s="37"/>
      <c r="F40" s="36"/>
      <c r="G40" s="36"/>
      <c r="H40" s="36"/>
    </row>
    <row r="41" spans="2:8" ht="16.5">
      <c r="B41" s="32" t="s">
        <v>34</v>
      </c>
      <c r="C41" s="24">
        <v>350</v>
      </c>
      <c r="D41" s="38"/>
      <c r="E41" s="37"/>
      <c r="F41" s="36"/>
      <c r="G41" s="36"/>
      <c r="H41" s="36"/>
    </row>
    <row r="42" spans="2:8" ht="16.5">
      <c r="B42" s="40" t="s">
        <v>95</v>
      </c>
      <c r="C42" s="24">
        <v>350</v>
      </c>
      <c r="D42" s="38"/>
      <c r="E42" s="37"/>
      <c r="F42" s="36"/>
      <c r="G42" s="36"/>
      <c r="H42" s="36"/>
    </row>
    <row r="43" spans="2:8" ht="16.5">
      <c r="B43" s="32" t="s">
        <v>35</v>
      </c>
      <c r="C43" s="24">
        <v>360</v>
      </c>
      <c r="D43" s="38"/>
      <c r="E43" s="37"/>
      <c r="F43" s="36"/>
      <c r="G43" s="36"/>
      <c r="H43" s="36"/>
    </row>
    <row r="44" spans="2:8" ht="16.5">
      <c r="B44" s="40" t="s">
        <v>95</v>
      </c>
      <c r="C44" s="24">
        <v>360</v>
      </c>
      <c r="D44" s="38"/>
      <c r="E44" s="37"/>
      <c r="F44" s="36"/>
      <c r="G44" s="36"/>
      <c r="H44" s="36"/>
    </row>
    <row r="45" spans="2:8" ht="25.5">
      <c r="B45" s="32" t="s">
        <v>36</v>
      </c>
      <c r="C45" s="24">
        <v>850</v>
      </c>
      <c r="D45" s="38">
        <f>D46</f>
        <v>111749</v>
      </c>
      <c r="E45" s="102">
        <f>E46</f>
        <v>111751</v>
      </c>
      <c r="F45" s="36">
        <f>F46</f>
        <v>111750</v>
      </c>
      <c r="G45" s="36">
        <f>G46</f>
        <v>111750</v>
      </c>
      <c r="H45" s="36">
        <f>H46</f>
        <v>455500</v>
      </c>
    </row>
    <row r="46" spans="2:8" ht="16.5">
      <c r="B46" s="40" t="s">
        <v>95</v>
      </c>
      <c r="C46" s="24">
        <v>850</v>
      </c>
      <c r="D46" s="38">
        <f>D47+D49</f>
        <v>111749</v>
      </c>
      <c r="E46" s="37">
        <f>E47+E49</f>
        <v>111751</v>
      </c>
      <c r="F46" s="36">
        <f>F47+F49</f>
        <v>111750</v>
      </c>
      <c r="G46" s="36">
        <f>G47+G49</f>
        <v>111750</v>
      </c>
      <c r="H46" s="36">
        <f>H47+H49+H51</f>
        <v>455500</v>
      </c>
    </row>
    <row r="47" spans="2:8" ht="25.5">
      <c r="B47" s="32" t="s">
        <v>37</v>
      </c>
      <c r="C47" s="24">
        <v>851</v>
      </c>
      <c r="D47" s="38">
        <f>D48</f>
        <v>110073</v>
      </c>
      <c r="E47" s="102">
        <f>E48</f>
        <v>110074</v>
      </c>
      <c r="F47" s="36">
        <f>F48</f>
        <v>110073</v>
      </c>
      <c r="G47" s="36">
        <f>G48</f>
        <v>110073</v>
      </c>
      <c r="H47" s="36">
        <f>D47+E47+F47+G47</f>
        <v>440293</v>
      </c>
    </row>
    <row r="48" spans="2:8" ht="16.5">
      <c r="B48" s="40" t="s">
        <v>95</v>
      </c>
      <c r="C48" s="24">
        <v>851</v>
      </c>
      <c r="D48" s="38">
        <v>110073</v>
      </c>
      <c r="E48" s="37">
        <v>110074</v>
      </c>
      <c r="F48" s="36">
        <v>110073</v>
      </c>
      <c r="G48" s="36">
        <v>110073</v>
      </c>
      <c r="H48" s="36">
        <f>D48+E48+F48+G48</f>
        <v>440293</v>
      </c>
    </row>
    <row r="49" spans="2:8" ht="16.5">
      <c r="B49" s="32" t="s">
        <v>38</v>
      </c>
      <c r="C49" s="24">
        <v>852</v>
      </c>
      <c r="D49" s="38">
        <f>D50</f>
        <v>1676</v>
      </c>
      <c r="E49" s="37">
        <f>E50</f>
        <v>1677</v>
      </c>
      <c r="F49" s="36">
        <f>F50</f>
        <v>1677</v>
      </c>
      <c r="G49" s="36">
        <f>G50</f>
        <v>1677</v>
      </c>
      <c r="H49" s="36">
        <v>8207</v>
      </c>
    </row>
    <row r="50" spans="2:8" ht="16.5">
      <c r="B50" s="40" t="s">
        <v>95</v>
      </c>
      <c r="C50" s="24">
        <v>852</v>
      </c>
      <c r="D50" s="38">
        <v>1676</v>
      </c>
      <c r="E50" s="37">
        <v>1677</v>
      </c>
      <c r="F50" s="36">
        <v>1677</v>
      </c>
      <c r="G50" s="36">
        <v>1677</v>
      </c>
      <c r="H50" s="36">
        <v>8207</v>
      </c>
    </row>
    <row r="51" spans="2:8" ht="16.5">
      <c r="B51" s="32" t="s">
        <v>39</v>
      </c>
      <c r="C51" s="24">
        <v>853</v>
      </c>
      <c r="D51" s="38"/>
      <c r="E51" s="37"/>
      <c r="F51" s="36"/>
      <c r="G51" s="36"/>
      <c r="H51" s="36">
        <v>7000</v>
      </c>
    </row>
    <row r="52" spans="2:8" ht="16.5">
      <c r="B52" s="40" t="s">
        <v>95</v>
      </c>
      <c r="C52" s="24">
        <v>853</v>
      </c>
      <c r="D52" s="38"/>
      <c r="E52" s="37"/>
      <c r="F52" s="36"/>
      <c r="G52" s="36"/>
      <c r="H52" s="36">
        <v>7000</v>
      </c>
    </row>
    <row r="53" spans="2:8" ht="15">
      <c r="B53" s="32" t="s">
        <v>40</v>
      </c>
      <c r="C53" s="145">
        <v>860</v>
      </c>
      <c r="D53" s="152"/>
      <c r="E53" s="153"/>
      <c r="F53" s="154"/>
      <c r="G53" s="154"/>
      <c r="H53" s="154"/>
    </row>
    <row r="54" spans="2:8" ht="15">
      <c r="B54" s="32" t="s">
        <v>41</v>
      </c>
      <c r="C54" s="145"/>
      <c r="D54" s="152"/>
      <c r="E54" s="153"/>
      <c r="F54" s="154"/>
      <c r="G54" s="154"/>
      <c r="H54" s="154"/>
    </row>
    <row r="55" spans="2:8" ht="16.5">
      <c r="B55" s="40" t="s">
        <v>95</v>
      </c>
      <c r="C55" s="24">
        <v>860</v>
      </c>
      <c r="D55" s="38"/>
      <c r="E55" s="37"/>
      <c r="F55" s="36"/>
      <c r="G55" s="36"/>
      <c r="H55" s="36"/>
    </row>
    <row r="56" spans="2:8" ht="25.5">
      <c r="B56" s="32" t="s">
        <v>42</v>
      </c>
      <c r="C56" s="24">
        <v>830</v>
      </c>
      <c r="D56" s="38"/>
      <c r="E56" s="37"/>
      <c r="F56" s="36"/>
      <c r="G56" s="36"/>
      <c r="H56" s="36"/>
    </row>
    <row r="57" spans="2:8" ht="16.5">
      <c r="B57" s="40" t="s">
        <v>95</v>
      </c>
      <c r="C57" s="24">
        <v>830</v>
      </c>
      <c r="D57" s="38"/>
      <c r="E57" s="37"/>
      <c r="F57" s="36"/>
      <c r="G57" s="36"/>
      <c r="H57" s="36"/>
    </row>
    <row r="58" spans="2:8" ht="25.5">
      <c r="B58" s="32" t="s">
        <v>97</v>
      </c>
      <c r="C58" s="24" t="s">
        <v>15</v>
      </c>
      <c r="D58" s="38">
        <f>D59</f>
        <v>2176901</v>
      </c>
      <c r="E58" s="102">
        <f>E59</f>
        <v>2271499</v>
      </c>
      <c r="F58" s="36">
        <f>F59</f>
        <v>1944900</v>
      </c>
      <c r="G58" s="36">
        <f>G59</f>
        <v>2925300</v>
      </c>
      <c r="H58" s="36">
        <f>H59</f>
        <v>12963844.58</v>
      </c>
    </row>
    <row r="59" spans="2:8" ht="16.5">
      <c r="B59" s="40" t="s">
        <v>98</v>
      </c>
      <c r="C59" s="24" t="s">
        <v>15</v>
      </c>
      <c r="D59" s="38">
        <f>D60+D62+D64+D66+D68+D70+D72+D74+D76</f>
        <v>2176901</v>
      </c>
      <c r="E59" s="37">
        <f>E60+E62+E64+E66+E68+E70+E72+E74+E76</f>
        <v>2271499</v>
      </c>
      <c r="F59" s="36">
        <f>F60+F62+F64+F66+F68+F70+F72+F74+F76</f>
        <v>1944900</v>
      </c>
      <c r="G59" s="36">
        <f>G60+G62+G64+G66+G68+G70+G72+G74+G76</f>
        <v>2925300</v>
      </c>
      <c r="H59" s="36">
        <f>H60+H62+H64+H68+H74+H76+H70</f>
        <v>12963844.58</v>
      </c>
    </row>
    <row r="60" spans="2:8" ht="16.5">
      <c r="B60" s="32" t="s">
        <v>44</v>
      </c>
      <c r="C60" s="24"/>
      <c r="D60" s="38">
        <f>D61</f>
        <v>21500</v>
      </c>
      <c r="E60" s="37">
        <f>E61</f>
        <v>21500</v>
      </c>
      <c r="F60" s="36">
        <f>F61</f>
        <v>21500</v>
      </c>
      <c r="G60" s="36">
        <f>G61</f>
        <v>21500</v>
      </c>
      <c r="H60" s="36">
        <f aca="true" t="shared" si="1" ref="H60:H65">D60+E60+F60+G60</f>
        <v>86000</v>
      </c>
    </row>
    <row r="61" spans="2:8" ht="16.5">
      <c r="B61" s="40" t="s">
        <v>95</v>
      </c>
      <c r="C61" s="24"/>
      <c r="D61" s="38">
        <v>21500</v>
      </c>
      <c r="E61" s="37">
        <v>21500</v>
      </c>
      <c r="F61" s="36">
        <v>21500</v>
      </c>
      <c r="G61" s="36">
        <v>21500</v>
      </c>
      <c r="H61" s="36">
        <f t="shared" si="1"/>
        <v>86000</v>
      </c>
    </row>
    <row r="62" spans="2:8" ht="16.5">
      <c r="B62" s="32" t="s">
        <v>45</v>
      </c>
      <c r="C62" s="24"/>
      <c r="D62" s="38">
        <f>D63</f>
        <v>1950</v>
      </c>
      <c r="E62" s="37">
        <f>E63</f>
        <v>1950</v>
      </c>
      <c r="F62" s="36">
        <f>F63</f>
        <v>1950</v>
      </c>
      <c r="G62" s="36">
        <f>G63</f>
        <v>1950</v>
      </c>
      <c r="H62" s="36">
        <f t="shared" si="1"/>
        <v>7800</v>
      </c>
    </row>
    <row r="63" spans="2:8" ht="16.5">
      <c r="B63" s="40" t="s">
        <v>95</v>
      </c>
      <c r="C63" s="24"/>
      <c r="D63" s="38">
        <v>1950</v>
      </c>
      <c r="E63" s="37">
        <v>1950</v>
      </c>
      <c r="F63" s="36">
        <v>1950</v>
      </c>
      <c r="G63" s="36">
        <v>1950</v>
      </c>
      <c r="H63" s="36">
        <f t="shared" si="1"/>
        <v>7800</v>
      </c>
    </row>
    <row r="64" spans="2:8" ht="16.5">
      <c r="B64" s="32" t="s">
        <v>46</v>
      </c>
      <c r="C64" s="24"/>
      <c r="D64" s="38">
        <f>D65</f>
        <v>537500</v>
      </c>
      <c r="E64" s="37">
        <f>E65</f>
        <v>537500</v>
      </c>
      <c r="F64" s="36">
        <f>F65</f>
        <v>537500</v>
      </c>
      <c r="G64" s="36">
        <f>G65</f>
        <v>537500</v>
      </c>
      <c r="H64" s="36">
        <f t="shared" si="1"/>
        <v>2150000</v>
      </c>
    </row>
    <row r="65" spans="2:8" ht="16.5">
      <c r="B65" s="40" t="s">
        <v>95</v>
      </c>
      <c r="C65" s="24"/>
      <c r="D65" s="38">
        <v>537500</v>
      </c>
      <c r="E65" s="37">
        <v>537500</v>
      </c>
      <c r="F65" s="36">
        <v>537500</v>
      </c>
      <c r="G65" s="36">
        <v>537500</v>
      </c>
      <c r="H65" s="36">
        <f t="shared" si="1"/>
        <v>2150000</v>
      </c>
    </row>
    <row r="66" spans="2:8" ht="25.5">
      <c r="B66" s="32" t="s">
        <v>47</v>
      </c>
      <c r="C66" s="24"/>
      <c r="D66" s="38"/>
      <c r="E66" s="37"/>
      <c r="F66" s="36"/>
      <c r="G66" s="36"/>
      <c r="H66" s="36"/>
    </row>
    <row r="67" spans="2:8" ht="16.5">
      <c r="B67" s="40" t="s">
        <v>95</v>
      </c>
      <c r="C67" s="24"/>
      <c r="D67" s="38"/>
      <c r="E67" s="37"/>
      <c r="F67" s="36"/>
      <c r="G67" s="36"/>
      <c r="H67" s="36"/>
    </row>
    <row r="68" spans="2:8" ht="25.5">
      <c r="B68" s="32" t="s">
        <v>48</v>
      </c>
      <c r="C68" s="24"/>
      <c r="D68" s="38">
        <f>D69</f>
        <v>100000</v>
      </c>
      <c r="E68" s="102">
        <f>E69</f>
        <v>100000</v>
      </c>
      <c r="F68" s="36">
        <f>F69</f>
        <v>100000</v>
      </c>
      <c r="G68" s="36">
        <f>G69</f>
        <v>96738</v>
      </c>
      <c r="H68" s="36">
        <v>540738</v>
      </c>
    </row>
    <row r="69" spans="2:8" ht="16.5">
      <c r="B69" s="40" t="s">
        <v>95</v>
      </c>
      <c r="C69" s="24"/>
      <c r="D69" s="38">
        <v>100000</v>
      </c>
      <c r="E69" s="37">
        <v>100000</v>
      </c>
      <c r="F69" s="36">
        <v>100000</v>
      </c>
      <c r="G69" s="36">
        <v>96738</v>
      </c>
      <c r="H69" s="36">
        <v>540738</v>
      </c>
    </row>
    <row r="70" spans="2:8" ht="16.5">
      <c r="B70" s="32" t="s">
        <v>99</v>
      </c>
      <c r="C70" s="24"/>
      <c r="D70" s="38">
        <f>D71</f>
        <v>156125</v>
      </c>
      <c r="E70" s="37">
        <f>E71</f>
        <v>156125</v>
      </c>
      <c r="F70" s="36">
        <f>F71</f>
        <v>156125</v>
      </c>
      <c r="G70" s="36">
        <f>G71</f>
        <v>156125</v>
      </c>
      <c r="H70" s="36">
        <v>4157500</v>
      </c>
    </row>
    <row r="71" spans="2:8" ht="16.5">
      <c r="B71" s="40" t="s">
        <v>95</v>
      </c>
      <c r="C71" s="24"/>
      <c r="D71" s="38">
        <v>156125</v>
      </c>
      <c r="E71" s="37">
        <v>156125</v>
      </c>
      <c r="F71" s="36">
        <v>156125</v>
      </c>
      <c r="G71" s="36">
        <v>156125</v>
      </c>
      <c r="H71" s="36">
        <v>4157500</v>
      </c>
    </row>
    <row r="72" spans="2:8" ht="16.5">
      <c r="B72" s="32" t="s">
        <v>217</v>
      </c>
      <c r="C72" s="26"/>
      <c r="D72" s="41"/>
      <c r="E72" s="42"/>
      <c r="F72" s="43"/>
      <c r="G72" s="43"/>
      <c r="H72" s="43"/>
    </row>
    <row r="73" spans="2:8" ht="16.5">
      <c r="B73" s="40" t="s">
        <v>95</v>
      </c>
      <c r="C73" s="26"/>
      <c r="D73" s="41"/>
      <c r="E73" s="42"/>
      <c r="F73" s="43"/>
      <c r="G73" s="43"/>
      <c r="H73" s="43"/>
    </row>
    <row r="74" spans="2:8" ht="16.5">
      <c r="B74" s="32" t="s">
        <v>50</v>
      </c>
      <c r="C74" s="24"/>
      <c r="D74" s="38">
        <f>D75</f>
        <v>50000</v>
      </c>
      <c r="E74" s="37">
        <f>E75</f>
        <v>50000</v>
      </c>
      <c r="F74" s="36">
        <f>F75</f>
        <v>50000</v>
      </c>
      <c r="G74" s="36">
        <f>G75</f>
        <v>740000</v>
      </c>
      <c r="H74" s="36">
        <f>D74+E74+F74+G74</f>
        <v>890000</v>
      </c>
    </row>
    <row r="75" spans="2:8" ht="16.5">
      <c r="B75" s="40" t="s">
        <v>95</v>
      </c>
      <c r="C75" s="24"/>
      <c r="D75" s="38">
        <v>50000</v>
      </c>
      <c r="E75" s="37">
        <v>50000</v>
      </c>
      <c r="F75" s="36">
        <v>50000</v>
      </c>
      <c r="G75" s="36">
        <v>740000</v>
      </c>
      <c r="H75" s="36">
        <f>D75+E75+F75+G75</f>
        <v>890000</v>
      </c>
    </row>
    <row r="76" spans="2:8" ht="15" customHeight="1">
      <c r="B76" s="32" t="s">
        <v>51</v>
      </c>
      <c r="C76" s="24"/>
      <c r="D76" s="38">
        <f>D77</f>
        <v>1309826</v>
      </c>
      <c r="E76" s="37">
        <f>E77</f>
        <v>1404424</v>
      </c>
      <c r="F76" s="36">
        <f>F77</f>
        <v>1077825</v>
      </c>
      <c r="G76" s="36">
        <f>G77</f>
        <v>1371487</v>
      </c>
      <c r="H76" s="36">
        <f>H77</f>
        <v>5131806.58</v>
      </c>
    </row>
    <row r="77" spans="2:8" ht="16.5">
      <c r="B77" s="40" t="s">
        <v>95</v>
      </c>
      <c r="C77" s="24"/>
      <c r="D77" s="38">
        <v>1309826</v>
      </c>
      <c r="E77" s="37">
        <v>1404424</v>
      </c>
      <c r="F77" s="36">
        <v>1077825</v>
      </c>
      <c r="G77" s="36">
        <v>1371487</v>
      </c>
      <c r="H77" s="36">
        <v>5131806.58</v>
      </c>
    </row>
    <row r="78" spans="2:8" ht="25.5">
      <c r="B78" s="32" t="s">
        <v>52</v>
      </c>
      <c r="C78" s="24" t="s">
        <v>15</v>
      </c>
      <c r="D78" s="38"/>
      <c r="E78" s="37"/>
      <c r="F78" s="36"/>
      <c r="G78" s="36"/>
      <c r="H78" s="36"/>
    </row>
    <row r="79" spans="2:8" ht="16.5">
      <c r="B79" s="44" t="s">
        <v>95</v>
      </c>
      <c r="C79" s="24" t="s">
        <v>15</v>
      </c>
      <c r="D79" s="38"/>
      <c r="E79" s="37"/>
      <c r="F79" s="36"/>
      <c r="G79" s="36"/>
      <c r="H79" s="36"/>
    </row>
    <row r="80" spans="2:8" ht="15">
      <c r="B80" s="32" t="s">
        <v>53</v>
      </c>
      <c r="C80" s="155"/>
      <c r="D80" s="152"/>
      <c r="E80" s="153"/>
      <c r="F80" s="154"/>
      <c r="G80" s="154"/>
      <c r="H80" s="154"/>
    </row>
    <row r="81" spans="2:8" ht="15">
      <c r="B81" s="32" t="s">
        <v>54</v>
      </c>
      <c r="C81" s="155"/>
      <c r="D81" s="152"/>
      <c r="E81" s="153"/>
      <c r="F81" s="154"/>
      <c r="G81" s="154"/>
      <c r="H81" s="154"/>
    </row>
    <row r="82" spans="2:8" ht="16.5">
      <c r="B82" s="44" t="s">
        <v>95</v>
      </c>
      <c r="C82" s="25"/>
      <c r="D82" s="38"/>
      <c r="E82" s="37"/>
      <c r="F82" s="36"/>
      <c r="G82" s="36"/>
      <c r="H82" s="36"/>
    </row>
    <row r="83" spans="2:8" ht="16.5">
      <c r="B83" s="32" t="s">
        <v>55</v>
      </c>
      <c r="C83" s="25"/>
      <c r="D83" s="38"/>
      <c r="E83" s="37"/>
      <c r="F83" s="36"/>
      <c r="G83" s="36"/>
      <c r="H83" s="36"/>
    </row>
    <row r="84" spans="2:8" ht="16.5">
      <c r="B84" s="44" t="s">
        <v>95</v>
      </c>
      <c r="C84" s="25"/>
      <c r="D84" s="38"/>
      <c r="E84" s="37"/>
      <c r="F84" s="36"/>
      <c r="G84" s="36"/>
      <c r="H84" s="36"/>
    </row>
    <row r="85" spans="2:8" ht="15" customHeight="1">
      <c r="B85" s="32" t="s">
        <v>56</v>
      </c>
      <c r="C85" s="25"/>
      <c r="D85" s="38"/>
      <c r="E85" s="37"/>
      <c r="F85" s="36"/>
      <c r="G85" s="36"/>
      <c r="H85" s="36"/>
    </row>
    <row r="86" spans="2:8" ht="16.5">
      <c r="B86" s="44" t="s">
        <v>95</v>
      </c>
      <c r="C86" s="25"/>
      <c r="D86" s="38"/>
      <c r="E86" s="37"/>
      <c r="F86" s="36"/>
      <c r="G86" s="36"/>
      <c r="H86" s="36"/>
    </row>
    <row r="87" spans="2:8" ht="15">
      <c r="B87" s="32" t="s">
        <v>53</v>
      </c>
      <c r="C87" s="155"/>
      <c r="D87" s="152"/>
      <c r="E87" s="153"/>
      <c r="F87" s="154"/>
      <c r="G87" s="154"/>
      <c r="H87" s="154"/>
    </row>
    <row r="88" spans="2:8" ht="15">
      <c r="B88" s="32" t="s">
        <v>57</v>
      </c>
      <c r="C88" s="155"/>
      <c r="D88" s="152"/>
      <c r="E88" s="153"/>
      <c r="F88" s="154"/>
      <c r="G88" s="154"/>
      <c r="H88" s="154"/>
    </row>
    <row r="89" spans="2:8" ht="16.5">
      <c r="B89" s="44" t="s">
        <v>95</v>
      </c>
      <c r="C89" s="25"/>
      <c r="D89" s="38"/>
      <c r="E89" s="37"/>
      <c r="F89" s="36"/>
      <c r="G89" s="36"/>
      <c r="H89" s="36"/>
    </row>
    <row r="90" spans="2:8" ht="16.5">
      <c r="B90" s="32" t="s">
        <v>58</v>
      </c>
      <c r="C90" s="25"/>
      <c r="D90" s="38"/>
      <c r="E90" s="37"/>
      <c r="F90" s="36"/>
      <c r="G90" s="36"/>
      <c r="H90" s="36"/>
    </row>
    <row r="91" spans="2:8" ht="16.5">
      <c r="B91" s="44" t="s">
        <v>95</v>
      </c>
      <c r="C91" s="25"/>
      <c r="D91" s="38"/>
      <c r="E91" s="37"/>
      <c r="F91" s="36"/>
      <c r="G91" s="36"/>
      <c r="H91" s="36"/>
    </row>
    <row r="92" spans="2:8" ht="16.5">
      <c r="B92" s="32" t="s">
        <v>59</v>
      </c>
      <c r="C92" s="24" t="s">
        <v>15</v>
      </c>
      <c r="D92" s="38"/>
      <c r="E92" s="37"/>
      <c r="F92" s="36"/>
      <c r="G92" s="36"/>
      <c r="H92" s="36"/>
    </row>
    <row r="93" spans="2:8" ht="16.5">
      <c r="B93" s="44" t="s">
        <v>95</v>
      </c>
      <c r="C93" s="24" t="s">
        <v>15</v>
      </c>
      <c r="D93" s="38"/>
      <c r="E93" s="37"/>
      <c r="F93" s="36"/>
      <c r="G93" s="36"/>
      <c r="H93" s="36"/>
    </row>
    <row r="94" spans="2:8" ht="16.5">
      <c r="B94" s="32" t="s">
        <v>60</v>
      </c>
      <c r="C94" s="24" t="s">
        <v>15</v>
      </c>
      <c r="D94" s="38"/>
      <c r="E94" s="37"/>
      <c r="F94" s="36"/>
      <c r="G94" s="36"/>
      <c r="H94" s="36"/>
    </row>
    <row r="95" spans="2:8" ht="16.5">
      <c r="B95" s="44" t="s">
        <v>95</v>
      </c>
      <c r="C95" s="24" t="s">
        <v>15</v>
      </c>
      <c r="D95" s="38"/>
      <c r="E95" s="37"/>
      <c r="F95" s="36"/>
      <c r="G95" s="36"/>
      <c r="H95" s="36"/>
    </row>
    <row r="96" ht="18.75">
      <c r="B96" s="4"/>
    </row>
    <row r="97" ht="18.75">
      <c r="B97" s="4"/>
    </row>
    <row r="98" ht="18.75">
      <c r="B98" s="4"/>
    </row>
  </sheetData>
  <sheetProtection/>
  <mergeCells count="26">
    <mergeCell ref="B2:H2"/>
    <mergeCell ref="B4:H4"/>
    <mergeCell ref="B5:H5"/>
    <mergeCell ref="B6:H6"/>
    <mergeCell ref="B7:H7"/>
    <mergeCell ref="C87:C88"/>
    <mergeCell ref="D87:D88"/>
    <mergeCell ref="E87:E88"/>
    <mergeCell ref="F87:F88"/>
    <mergeCell ref="G87:G88"/>
    <mergeCell ref="H87:H88"/>
    <mergeCell ref="C80:C81"/>
    <mergeCell ref="D80:D81"/>
    <mergeCell ref="E80:E81"/>
    <mergeCell ref="F80:F81"/>
    <mergeCell ref="G80:G81"/>
    <mergeCell ref="H80:H81"/>
    <mergeCell ref="B9:B10"/>
    <mergeCell ref="C9:C10"/>
    <mergeCell ref="D9:H9"/>
    <mergeCell ref="C53:C54"/>
    <mergeCell ref="D53:D54"/>
    <mergeCell ref="E53:E54"/>
    <mergeCell ref="F53:F54"/>
    <mergeCell ref="G53:G54"/>
    <mergeCell ref="H53:H54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portrait" paperSize="9" scale="79" r:id="rId1"/>
  <rowBreaks count="1" manualBreakCount="1"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4"/>
  <sheetViews>
    <sheetView view="pageBreakPreview" zoomScale="60" zoomScalePageLayoutView="0" workbookViewId="0" topLeftCell="A19">
      <selection activeCell="E102" sqref="E102"/>
    </sheetView>
  </sheetViews>
  <sheetFormatPr defaultColWidth="9.140625" defaultRowHeight="15"/>
  <cols>
    <col min="1" max="1" width="2.421875" style="0" customWidth="1"/>
    <col min="2" max="2" width="5.421875" style="0" customWidth="1"/>
    <col min="3" max="3" width="31.7109375" style="0" customWidth="1"/>
    <col min="4" max="7" width="13.7109375" style="0" customWidth="1"/>
    <col min="10" max="11" width="9.8515625" style="0" customWidth="1"/>
  </cols>
  <sheetData>
    <row r="2" spans="2:9" ht="18.75">
      <c r="B2" s="156" t="s">
        <v>100</v>
      </c>
      <c r="C2" s="156"/>
      <c r="D2" s="156"/>
      <c r="E2" s="156"/>
      <c r="F2" s="156"/>
      <c r="G2" s="156"/>
      <c r="H2" s="156"/>
      <c r="I2" s="156"/>
    </row>
    <row r="3" ht="0.75" customHeight="1">
      <c r="B3" s="7"/>
    </row>
    <row r="4" spans="2:9" ht="25.5" customHeight="1">
      <c r="B4" s="181" t="s">
        <v>239</v>
      </c>
      <c r="C4" s="181"/>
      <c r="D4" s="181"/>
      <c r="E4" s="181"/>
      <c r="F4" s="181"/>
      <c r="G4" s="181"/>
      <c r="H4" s="181"/>
      <c r="I4" s="181"/>
    </row>
    <row r="5" spans="2:9" ht="18.75">
      <c r="B5" s="158" t="s">
        <v>237</v>
      </c>
      <c r="C5" s="158"/>
      <c r="D5" s="158"/>
      <c r="E5" s="158"/>
      <c r="F5" s="158"/>
      <c r="G5" s="158"/>
      <c r="H5" s="158"/>
      <c r="I5" s="158"/>
    </row>
    <row r="6" spans="2:9" ht="15">
      <c r="B6" s="159" t="s">
        <v>81</v>
      </c>
      <c r="C6" s="159"/>
      <c r="D6" s="159"/>
      <c r="E6" s="159"/>
      <c r="F6" s="159"/>
      <c r="G6" s="159"/>
      <c r="H6" s="159"/>
      <c r="I6" s="159"/>
    </row>
    <row r="7" ht="3.75" customHeight="1">
      <c r="B7" s="7"/>
    </row>
    <row r="8" spans="2:9" ht="18.75" customHeight="1">
      <c r="B8" s="180" t="s">
        <v>101</v>
      </c>
      <c r="C8" s="180"/>
      <c r="D8" s="180"/>
      <c r="E8" s="180"/>
      <c r="F8" s="180"/>
      <c r="G8" s="180"/>
      <c r="H8" s="180"/>
      <c r="I8" s="180"/>
    </row>
    <row r="9" spans="2:9" ht="15.75">
      <c r="B9" s="103" t="s">
        <v>240</v>
      </c>
      <c r="C9" s="11"/>
      <c r="D9" s="11"/>
      <c r="E9" s="11"/>
      <c r="F9" s="11"/>
      <c r="G9" s="11"/>
      <c r="H9" s="11"/>
      <c r="I9" s="11"/>
    </row>
    <row r="10" spans="2:9" ht="15.75">
      <c r="B10" s="172" t="s">
        <v>241</v>
      </c>
      <c r="C10" s="172"/>
      <c r="D10" s="172"/>
      <c r="E10" s="172"/>
      <c r="F10" s="172"/>
      <c r="G10" s="172"/>
      <c r="H10" s="172"/>
      <c r="I10" s="172"/>
    </row>
    <row r="11" spans="2:9" ht="3.75" customHeight="1">
      <c r="B11" s="12"/>
      <c r="C11" s="13"/>
      <c r="D11" s="13"/>
      <c r="E11" s="13"/>
      <c r="F11" s="13"/>
      <c r="G11" s="13"/>
      <c r="H11" s="13"/>
      <c r="I11" s="13"/>
    </row>
    <row r="12" spans="2:9" ht="15.75">
      <c r="B12" s="180" t="s">
        <v>102</v>
      </c>
      <c r="C12" s="180"/>
      <c r="D12" s="180"/>
      <c r="E12" s="180"/>
      <c r="F12" s="180"/>
      <c r="G12" s="180"/>
      <c r="H12" s="180"/>
      <c r="I12" s="180"/>
    </row>
    <row r="13" ht="7.5" customHeight="1">
      <c r="B13" s="2"/>
    </row>
    <row r="14" spans="2:11" ht="90">
      <c r="B14" s="83" t="s">
        <v>0</v>
      </c>
      <c r="C14" s="176" t="s">
        <v>211</v>
      </c>
      <c r="D14" s="151" t="s">
        <v>104</v>
      </c>
      <c r="E14" s="151" t="s">
        <v>105</v>
      </c>
      <c r="F14" s="151"/>
      <c r="G14" s="151"/>
      <c r="H14" s="151"/>
      <c r="I14" s="151" t="s">
        <v>106</v>
      </c>
      <c r="J14" s="175" t="s">
        <v>107</v>
      </c>
      <c r="K14" s="70" t="s">
        <v>108</v>
      </c>
    </row>
    <row r="15" spans="2:11" ht="30">
      <c r="B15" s="84" t="s">
        <v>103</v>
      </c>
      <c r="C15" s="176"/>
      <c r="D15" s="151"/>
      <c r="E15" s="151" t="s">
        <v>6</v>
      </c>
      <c r="F15" s="151" t="s">
        <v>7</v>
      </c>
      <c r="G15" s="151"/>
      <c r="H15" s="151"/>
      <c r="I15" s="151"/>
      <c r="J15" s="175"/>
      <c r="K15" s="71" t="s">
        <v>109</v>
      </c>
    </row>
    <row r="16" spans="2:11" ht="63.75">
      <c r="B16" s="85"/>
      <c r="C16" s="176"/>
      <c r="D16" s="151"/>
      <c r="E16" s="151"/>
      <c r="F16" s="45" t="s">
        <v>111</v>
      </c>
      <c r="G16" s="45" t="s">
        <v>112</v>
      </c>
      <c r="H16" s="45" t="s">
        <v>113</v>
      </c>
      <c r="I16" s="151"/>
      <c r="J16" s="175"/>
      <c r="K16" s="82" t="s">
        <v>110</v>
      </c>
    </row>
    <row r="17" spans="2:11" ht="15">
      <c r="B17" s="82">
        <v>1</v>
      </c>
      <c r="C17" s="49">
        <v>2</v>
      </c>
      <c r="D17" s="49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82">
        <v>10</v>
      </c>
    </row>
    <row r="18" spans="2:11" ht="15">
      <c r="B18" s="52">
        <v>1</v>
      </c>
      <c r="C18" s="52" t="s">
        <v>242</v>
      </c>
      <c r="D18" s="52">
        <v>1</v>
      </c>
      <c r="E18" s="52">
        <v>19188</v>
      </c>
      <c r="F18" s="52">
        <v>10844</v>
      </c>
      <c r="G18" s="52">
        <v>1084</v>
      </c>
      <c r="H18" s="52">
        <v>7260</v>
      </c>
      <c r="I18" s="52"/>
      <c r="J18" s="52">
        <v>2878</v>
      </c>
      <c r="K18" s="34">
        <v>264792</v>
      </c>
    </row>
    <row r="19" spans="2:11" ht="15">
      <c r="B19" s="52">
        <v>2</v>
      </c>
      <c r="C19" s="52" t="s">
        <v>243</v>
      </c>
      <c r="D19" s="52">
        <v>1</v>
      </c>
      <c r="E19" s="52">
        <v>14322</v>
      </c>
      <c r="F19" s="52">
        <v>8808</v>
      </c>
      <c r="G19" s="52">
        <v>440</v>
      </c>
      <c r="H19" s="52">
        <v>5074</v>
      </c>
      <c r="I19" s="52"/>
      <c r="J19" s="52">
        <v>2586</v>
      </c>
      <c r="K19" s="34">
        <v>202896</v>
      </c>
    </row>
    <row r="20" spans="2:11" ht="15">
      <c r="B20" s="52">
        <v>3</v>
      </c>
      <c r="C20" s="52" t="s">
        <v>244</v>
      </c>
      <c r="D20" s="52">
        <v>1</v>
      </c>
      <c r="E20" s="52">
        <v>16133</v>
      </c>
      <c r="F20" s="52">
        <v>8708</v>
      </c>
      <c r="G20" s="52">
        <v>2351</v>
      </c>
      <c r="H20" s="52">
        <v>5074</v>
      </c>
      <c r="I20" s="52"/>
      <c r="J20" s="52">
        <v>2770</v>
      </c>
      <c r="K20" s="34">
        <v>226836</v>
      </c>
    </row>
    <row r="21" spans="2:11" ht="15">
      <c r="B21" s="52">
        <v>4</v>
      </c>
      <c r="C21" s="52" t="s">
        <v>245</v>
      </c>
      <c r="D21" s="52">
        <v>1</v>
      </c>
      <c r="E21" s="52">
        <v>14834</v>
      </c>
      <c r="F21" s="52">
        <v>9760</v>
      </c>
      <c r="G21" s="52"/>
      <c r="H21" s="52">
        <v>5074</v>
      </c>
      <c r="I21" s="52"/>
      <c r="J21" s="52">
        <v>2225</v>
      </c>
      <c r="K21" s="34">
        <v>204708</v>
      </c>
    </row>
    <row r="22" spans="2:11" ht="15">
      <c r="B22" s="52">
        <v>5</v>
      </c>
      <c r="C22" s="52" t="s">
        <v>246</v>
      </c>
      <c r="D22" s="52">
        <v>1</v>
      </c>
      <c r="E22" s="52">
        <v>14536</v>
      </c>
      <c r="F22" s="52">
        <v>9760</v>
      </c>
      <c r="G22" s="52"/>
      <c r="H22" s="52">
        <v>4776</v>
      </c>
      <c r="I22" s="52"/>
      <c r="J22" s="52">
        <v>2180</v>
      </c>
      <c r="K22" s="34">
        <v>200592</v>
      </c>
    </row>
    <row r="23" spans="2:11" ht="15">
      <c r="B23" s="52">
        <v>6</v>
      </c>
      <c r="C23" s="52" t="s">
        <v>247</v>
      </c>
      <c r="D23" s="52">
        <v>1</v>
      </c>
      <c r="E23" s="52">
        <v>7047</v>
      </c>
      <c r="F23" s="52">
        <v>3055</v>
      </c>
      <c r="G23" s="52"/>
      <c r="H23" s="52">
        <v>3992</v>
      </c>
      <c r="I23" s="52">
        <v>611</v>
      </c>
      <c r="J23" s="52">
        <v>675</v>
      </c>
      <c r="K23" s="34">
        <v>99996</v>
      </c>
    </row>
    <row r="24" spans="2:11" ht="15">
      <c r="B24" s="52">
        <v>7</v>
      </c>
      <c r="C24" s="52" t="s">
        <v>248</v>
      </c>
      <c r="D24" s="52">
        <v>1</v>
      </c>
      <c r="E24" s="52">
        <v>8252</v>
      </c>
      <c r="F24" s="52">
        <v>5272</v>
      </c>
      <c r="G24" s="52">
        <v>632</v>
      </c>
      <c r="H24" s="52">
        <v>2348</v>
      </c>
      <c r="I24" s="52">
        <v>1054</v>
      </c>
      <c r="J24" s="52">
        <v>1396</v>
      </c>
      <c r="K24" s="34">
        <v>128424</v>
      </c>
    </row>
    <row r="25" spans="2:11" ht="15">
      <c r="B25" s="52">
        <v>8</v>
      </c>
      <c r="C25" s="52" t="s">
        <v>249</v>
      </c>
      <c r="D25" s="52">
        <v>1</v>
      </c>
      <c r="E25" s="52">
        <v>6339</v>
      </c>
      <c r="F25" s="52">
        <v>3055</v>
      </c>
      <c r="G25" s="52"/>
      <c r="H25" s="52">
        <v>3284</v>
      </c>
      <c r="I25" s="52">
        <v>611</v>
      </c>
      <c r="J25" s="52">
        <v>549</v>
      </c>
      <c r="K25" s="34">
        <v>89988</v>
      </c>
    </row>
    <row r="26" spans="2:11" ht="15">
      <c r="B26" s="52">
        <v>9</v>
      </c>
      <c r="C26" s="52" t="s">
        <v>250</v>
      </c>
      <c r="D26" s="52">
        <v>1</v>
      </c>
      <c r="E26" s="52">
        <v>7644</v>
      </c>
      <c r="F26" s="52">
        <v>4275</v>
      </c>
      <c r="G26" s="52"/>
      <c r="H26" s="52">
        <v>3369</v>
      </c>
      <c r="I26" s="52">
        <v>641</v>
      </c>
      <c r="J26" s="52">
        <v>1006</v>
      </c>
      <c r="K26" s="34">
        <v>111492</v>
      </c>
    </row>
    <row r="27" spans="2:11" ht="15">
      <c r="B27" s="52">
        <v>10</v>
      </c>
      <c r="C27" s="52" t="s">
        <v>251</v>
      </c>
      <c r="D27" s="52">
        <v>1.25</v>
      </c>
      <c r="E27" s="52">
        <v>5656</v>
      </c>
      <c r="F27" s="52">
        <v>5656</v>
      </c>
      <c r="G27" s="52"/>
      <c r="H27" s="52"/>
      <c r="I27" s="52">
        <v>1414</v>
      </c>
      <c r="J27" s="52">
        <v>1272</v>
      </c>
      <c r="K27" s="34">
        <v>117072</v>
      </c>
    </row>
    <row r="28" spans="2:11" ht="15">
      <c r="B28" s="52">
        <v>11</v>
      </c>
      <c r="C28" s="52" t="s">
        <v>252</v>
      </c>
      <c r="D28" s="52">
        <v>1</v>
      </c>
      <c r="E28" s="52">
        <v>8536</v>
      </c>
      <c r="F28" s="52">
        <v>5656</v>
      </c>
      <c r="G28" s="52">
        <v>1613</v>
      </c>
      <c r="H28" s="52">
        <v>1267</v>
      </c>
      <c r="I28" s="52">
        <v>1054</v>
      </c>
      <c r="J28" s="52">
        <v>1438</v>
      </c>
      <c r="K28" s="34">
        <v>132336</v>
      </c>
    </row>
    <row r="29" spans="2:11" ht="15">
      <c r="B29" s="52">
        <v>12</v>
      </c>
      <c r="C29" s="52" t="s">
        <v>253</v>
      </c>
      <c r="D29" s="52">
        <v>3</v>
      </c>
      <c r="E29" s="52">
        <v>12634</v>
      </c>
      <c r="F29" s="52">
        <v>3055</v>
      </c>
      <c r="G29" s="52">
        <v>366.6</v>
      </c>
      <c r="H29" s="52">
        <v>790</v>
      </c>
      <c r="I29" s="52">
        <v>1833</v>
      </c>
      <c r="J29" s="52">
        <v>2060</v>
      </c>
      <c r="K29" s="34">
        <v>198333</v>
      </c>
    </row>
    <row r="30" spans="2:11" ht="15">
      <c r="B30" s="52">
        <v>13</v>
      </c>
      <c r="C30" s="52" t="s">
        <v>253</v>
      </c>
      <c r="D30" s="52">
        <v>1</v>
      </c>
      <c r="E30" s="52">
        <v>6836</v>
      </c>
      <c r="F30" s="52">
        <v>4218</v>
      </c>
      <c r="G30" s="52"/>
      <c r="H30" s="52">
        <v>2618</v>
      </c>
      <c r="I30" s="52">
        <v>843</v>
      </c>
      <c r="J30" s="52">
        <v>924</v>
      </c>
      <c r="K30" s="34">
        <v>103236</v>
      </c>
    </row>
    <row r="31" spans="2:11" ht="15">
      <c r="B31" s="52">
        <v>14</v>
      </c>
      <c r="C31" s="52" t="s">
        <v>253</v>
      </c>
      <c r="D31" s="52">
        <v>2</v>
      </c>
      <c r="E31" s="52">
        <v>12452</v>
      </c>
      <c r="F31" s="52">
        <v>4381</v>
      </c>
      <c r="G31" s="52">
        <v>920</v>
      </c>
      <c r="H31" s="52">
        <v>925</v>
      </c>
      <c r="I31" s="52">
        <v>1752</v>
      </c>
      <c r="J31" s="52">
        <v>1715</v>
      </c>
      <c r="K31" s="34">
        <v>191028</v>
      </c>
    </row>
    <row r="32" spans="2:11" ht="15">
      <c r="B32" s="52">
        <v>15</v>
      </c>
      <c r="C32" s="52" t="s">
        <v>253</v>
      </c>
      <c r="D32" s="52">
        <v>8</v>
      </c>
      <c r="E32" s="52">
        <v>52816</v>
      </c>
      <c r="F32" s="52">
        <v>5272</v>
      </c>
      <c r="G32" s="52">
        <v>470</v>
      </c>
      <c r="H32" s="52">
        <v>860</v>
      </c>
      <c r="I32" s="52">
        <v>8435</v>
      </c>
      <c r="J32" s="52">
        <v>9187</v>
      </c>
      <c r="K32" s="34">
        <v>845256</v>
      </c>
    </row>
    <row r="33" spans="2:11" ht="15">
      <c r="B33" s="52">
        <v>16</v>
      </c>
      <c r="C33" s="52" t="s">
        <v>253</v>
      </c>
      <c r="D33" s="52">
        <v>23.25</v>
      </c>
      <c r="E33" s="52">
        <v>160192</v>
      </c>
      <c r="F33" s="52">
        <v>5656</v>
      </c>
      <c r="G33" s="52">
        <v>605</v>
      </c>
      <c r="H33" s="52">
        <v>629</v>
      </c>
      <c r="I33" s="52">
        <v>26300</v>
      </c>
      <c r="J33" s="52">
        <v>25782</v>
      </c>
      <c r="K33" s="34">
        <v>2500410</v>
      </c>
    </row>
    <row r="34" spans="2:11" ht="15">
      <c r="B34" s="52">
        <v>17</v>
      </c>
      <c r="C34" s="52" t="s">
        <v>254</v>
      </c>
      <c r="D34" s="52">
        <v>4</v>
      </c>
      <c r="E34" s="52">
        <v>25688</v>
      </c>
      <c r="F34" s="52">
        <v>3055</v>
      </c>
      <c r="G34" s="52"/>
      <c r="H34" s="52">
        <v>3367</v>
      </c>
      <c r="I34" s="52">
        <v>1833</v>
      </c>
      <c r="J34" s="52">
        <v>3670</v>
      </c>
      <c r="K34" s="34">
        <v>374292</v>
      </c>
    </row>
    <row r="35" spans="2:11" ht="15">
      <c r="B35" s="52">
        <v>18</v>
      </c>
      <c r="C35" s="52" t="s">
        <v>254</v>
      </c>
      <c r="D35" s="52">
        <v>1</v>
      </c>
      <c r="E35" s="52">
        <v>6549</v>
      </c>
      <c r="F35" s="52">
        <v>4726</v>
      </c>
      <c r="G35" s="52"/>
      <c r="H35" s="52">
        <v>1823</v>
      </c>
      <c r="I35" s="52">
        <v>945</v>
      </c>
      <c r="J35" s="52">
        <v>999</v>
      </c>
      <c r="K35" s="34">
        <v>101916</v>
      </c>
    </row>
    <row r="36" spans="2:11" ht="15">
      <c r="B36" s="52">
        <v>19</v>
      </c>
      <c r="C36" s="52" t="s">
        <v>254</v>
      </c>
      <c r="D36" s="52">
        <v>6</v>
      </c>
      <c r="E36" s="52">
        <v>39732</v>
      </c>
      <c r="F36" s="52">
        <v>5272</v>
      </c>
      <c r="G36" s="52">
        <v>175</v>
      </c>
      <c r="H36" s="52">
        <v>1175</v>
      </c>
      <c r="I36" s="52">
        <v>6326</v>
      </c>
      <c r="J36" s="52">
        <v>6910</v>
      </c>
      <c r="K36" s="34">
        <v>635616</v>
      </c>
    </row>
    <row r="37" spans="2:11" ht="15">
      <c r="B37" s="52">
        <v>20</v>
      </c>
      <c r="C37" s="52" t="s">
        <v>254</v>
      </c>
      <c r="D37" s="52">
        <v>8.5</v>
      </c>
      <c r="E37" s="52">
        <v>59134</v>
      </c>
      <c r="F37" s="52">
        <v>5656</v>
      </c>
      <c r="G37" s="52">
        <v>266</v>
      </c>
      <c r="H37" s="52">
        <v>1035</v>
      </c>
      <c r="I37" s="52">
        <v>9615</v>
      </c>
      <c r="J37" s="52">
        <v>10303</v>
      </c>
      <c r="K37" s="34">
        <v>948630</v>
      </c>
    </row>
    <row r="38" spans="2:11" ht="15">
      <c r="B38" s="52">
        <v>21</v>
      </c>
      <c r="C38" s="52" t="s">
        <v>255</v>
      </c>
      <c r="D38" s="52">
        <v>1</v>
      </c>
      <c r="E38" s="52">
        <v>8419</v>
      </c>
      <c r="F38" s="52">
        <v>2419</v>
      </c>
      <c r="G38" s="52"/>
      <c r="H38" s="52">
        <v>6000</v>
      </c>
      <c r="I38" s="52">
        <v>362</v>
      </c>
      <c r="J38" s="52">
        <v>717</v>
      </c>
      <c r="K38" s="34">
        <v>113976</v>
      </c>
    </row>
    <row r="39" spans="2:11" ht="15">
      <c r="B39" s="52">
        <v>22</v>
      </c>
      <c r="C39" s="52" t="s">
        <v>256</v>
      </c>
      <c r="D39" s="52">
        <v>1</v>
      </c>
      <c r="E39" s="52">
        <v>6829</v>
      </c>
      <c r="F39" s="52">
        <v>2079</v>
      </c>
      <c r="G39" s="52"/>
      <c r="H39" s="52">
        <v>4750</v>
      </c>
      <c r="I39" s="52">
        <v>311</v>
      </c>
      <c r="J39" s="52">
        <v>358</v>
      </c>
      <c r="K39" s="34">
        <v>90000</v>
      </c>
    </row>
    <row r="40" spans="2:11" ht="15">
      <c r="B40" s="52">
        <v>23</v>
      </c>
      <c r="C40" s="52" t="s">
        <v>257</v>
      </c>
      <c r="D40" s="52">
        <v>0.5</v>
      </c>
      <c r="E40" s="52">
        <v>3327</v>
      </c>
      <c r="F40" s="52">
        <v>2683</v>
      </c>
      <c r="G40" s="52"/>
      <c r="H40" s="52">
        <v>3971</v>
      </c>
      <c r="I40" s="52">
        <v>402</v>
      </c>
      <c r="J40" s="52">
        <v>462</v>
      </c>
      <c r="K40" s="34">
        <v>50292</v>
      </c>
    </row>
    <row r="41" spans="2:11" ht="15">
      <c r="B41" s="52">
        <v>24</v>
      </c>
      <c r="C41" s="52" t="s">
        <v>258</v>
      </c>
      <c r="D41" s="52">
        <v>1</v>
      </c>
      <c r="E41" s="52">
        <v>10106</v>
      </c>
      <c r="F41" s="52">
        <v>2064</v>
      </c>
      <c r="G41" s="52"/>
      <c r="H41" s="52">
        <v>8042</v>
      </c>
      <c r="I41" s="52">
        <v>309</v>
      </c>
      <c r="J41" s="52">
        <v>933</v>
      </c>
      <c r="K41" s="34">
        <v>136176</v>
      </c>
    </row>
    <row r="42" spans="2:11" ht="15">
      <c r="B42" s="52">
        <v>25</v>
      </c>
      <c r="C42" s="52" t="s">
        <v>259</v>
      </c>
      <c r="D42" s="52">
        <v>0.5</v>
      </c>
      <c r="E42" s="52">
        <v>7459</v>
      </c>
      <c r="F42" s="52">
        <v>2419</v>
      </c>
      <c r="G42" s="52"/>
      <c r="H42" s="52">
        <v>12500</v>
      </c>
      <c r="I42" s="52">
        <v>181</v>
      </c>
      <c r="J42" s="52">
        <v>1026</v>
      </c>
      <c r="K42" s="34">
        <v>103998</v>
      </c>
    </row>
    <row r="43" spans="2:11" ht="15">
      <c r="B43" s="52">
        <v>26</v>
      </c>
      <c r="C43" s="52" t="s">
        <v>260</v>
      </c>
      <c r="D43" s="52">
        <v>3</v>
      </c>
      <c r="E43" s="52">
        <v>18228</v>
      </c>
      <c r="F43" s="52">
        <v>2984</v>
      </c>
      <c r="G43" s="52"/>
      <c r="H43" s="52">
        <v>3092</v>
      </c>
      <c r="I43" s="52">
        <v>2653</v>
      </c>
      <c r="J43" s="52">
        <v>1724</v>
      </c>
      <c r="K43" s="34">
        <v>271260</v>
      </c>
    </row>
    <row r="44" spans="2:11" ht="15">
      <c r="B44" s="52">
        <v>27</v>
      </c>
      <c r="C44" s="52" t="s">
        <v>261</v>
      </c>
      <c r="D44" s="52">
        <v>0.5</v>
      </c>
      <c r="E44" s="52">
        <v>2496</v>
      </c>
      <c r="F44" s="52">
        <v>4992</v>
      </c>
      <c r="G44" s="52"/>
      <c r="H44" s="52"/>
      <c r="I44" s="52">
        <v>748</v>
      </c>
      <c r="J44" s="52">
        <v>486</v>
      </c>
      <c r="K44" s="34">
        <v>44760</v>
      </c>
    </row>
    <row r="45" spans="2:11" ht="15">
      <c r="B45" s="52">
        <v>28</v>
      </c>
      <c r="C45" s="52" t="s">
        <v>262</v>
      </c>
      <c r="D45" s="52">
        <v>10</v>
      </c>
      <c r="E45" s="52">
        <v>74470</v>
      </c>
      <c r="F45" s="52">
        <v>2079</v>
      </c>
      <c r="G45" s="52"/>
      <c r="H45" s="52">
        <v>5368</v>
      </c>
      <c r="I45" s="52">
        <v>3118</v>
      </c>
      <c r="J45" s="52">
        <v>4677</v>
      </c>
      <c r="K45" s="34">
        <v>987180</v>
      </c>
    </row>
    <row r="46" spans="2:11" ht="15">
      <c r="B46" s="52">
        <v>29</v>
      </c>
      <c r="C46" s="52" t="s">
        <v>262</v>
      </c>
      <c r="D46" s="52">
        <v>1</v>
      </c>
      <c r="E46" s="52">
        <v>7444</v>
      </c>
      <c r="F46" s="52">
        <v>2191</v>
      </c>
      <c r="G46" s="52"/>
      <c r="H46" s="52">
        <v>5253</v>
      </c>
      <c r="I46" s="52">
        <v>328</v>
      </c>
      <c r="J46" s="52">
        <v>492</v>
      </c>
      <c r="K46" s="34">
        <v>99168</v>
      </c>
    </row>
    <row r="47" spans="2:11" ht="15">
      <c r="B47" s="52">
        <v>30</v>
      </c>
      <c r="C47" s="52" t="s">
        <v>263</v>
      </c>
      <c r="D47" s="52">
        <v>0.5</v>
      </c>
      <c r="E47" s="52">
        <v>3360</v>
      </c>
      <c r="F47" s="52">
        <v>2419</v>
      </c>
      <c r="G47" s="52"/>
      <c r="H47" s="52">
        <v>4300</v>
      </c>
      <c r="I47" s="52">
        <v>181</v>
      </c>
      <c r="J47" s="52">
        <v>209</v>
      </c>
      <c r="K47" s="34">
        <v>45000</v>
      </c>
    </row>
    <row r="48" spans="2:11" ht="15">
      <c r="B48" s="52">
        <v>31</v>
      </c>
      <c r="C48" s="52" t="s">
        <v>264</v>
      </c>
      <c r="D48" s="52">
        <v>2</v>
      </c>
      <c r="E48" s="52">
        <v>13518</v>
      </c>
      <c r="F48" s="52">
        <v>2299</v>
      </c>
      <c r="G48" s="52"/>
      <c r="H48" s="52">
        <v>4460</v>
      </c>
      <c r="I48" s="52">
        <v>689</v>
      </c>
      <c r="J48" s="52">
        <v>793</v>
      </c>
      <c r="K48" s="34">
        <v>180000</v>
      </c>
    </row>
    <row r="49" spans="2:11" ht="15">
      <c r="B49" s="52">
        <v>32</v>
      </c>
      <c r="C49" s="52" t="s">
        <v>264</v>
      </c>
      <c r="D49" s="52">
        <v>1</v>
      </c>
      <c r="E49" s="52">
        <v>6719</v>
      </c>
      <c r="F49" s="52">
        <v>2419</v>
      </c>
      <c r="G49" s="52"/>
      <c r="H49" s="52">
        <v>4300</v>
      </c>
      <c r="I49" s="52">
        <v>362</v>
      </c>
      <c r="J49" s="52">
        <v>417</v>
      </c>
      <c r="K49" s="34">
        <v>90000</v>
      </c>
    </row>
    <row r="50" spans="2:11" ht="15">
      <c r="B50" s="52">
        <v>33</v>
      </c>
      <c r="C50" s="52" t="s">
        <v>265</v>
      </c>
      <c r="D50" s="52">
        <v>0.7</v>
      </c>
      <c r="E50" s="52">
        <v>4703</v>
      </c>
      <c r="F50" s="52">
        <v>2419</v>
      </c>
      <c r="G50" s="52"/>
      <c r="H50" s="52">
        <v>4300</v>
      </c>
      <c r="I50" s="52">
        <v>254</v>
      </c>
      <c r="J50" s="52">
        <v>292</v>
      </c>
      <c r="K50" s="34">
        <v>62988</v>
      </c>
    </row>
    <row r="51" spans="2:11" ht="15">
      <c r="B51" s="52">
        <v>34</v>
      </c>
      <c r="C51" s="52" t="s">
        <v>266</v>
      </c>
      <c r="D51" s="52">
        <v>2</v>
      </c>
      <c r="E51" s="52">
        <v>13720</v>
      </c>
      <c r="F51" s="52">
        <v>1984</v>
      </c>
      <c r="G51" s="52"/>
      <c r="H51" s="52">
        <v>4876</v>
      </c>
      <c r="I51" s="52">
        <v>595</v>
      </c>
      <c r="J51" s="52">
        <v>684</v>
      </c>
      <c r="K51" s="34">
        <v>180000</v>
      </c>
    </row>
    <row r="52" spans="2:11" ht="15">
      <c r="B52" s="52">
        <v>35</v>
      </c>
      <c r="C52" s="52" t="s">
        <v>267</v>
      </c>
      <c r="D52" s="52">
        <v>0.7</v>
      </c>
      <c r="E52" s="52">
        <v>4802</v>
      </c>
      <c r="F52" s="52">
        <v>1984</v>
      </c>
      <c r="G52" s="52"/>
      <c r="H52" s="52">
        <v>4876</v>
      </c>
      <c r="I52" s="52">
        <v>208</v>
      </c>
      <c r="J52" s="52">
        <v>239</v>
      </c>
      <c r="K52" s="34">
        <v>62988</v>
      </c>
    </row>
    <row r="53" spans="2:11" ht="15">
      <c r="B53" s="52">
        <v>36</v>
      </c>
      <c r="C53" s="52" t="s">
        <v>268</v>
      </c>
      <c r="D53" s="52">
        <v>0.7</v>
      </c>
      <c r="E53" s="52">
        <v>4802</v>
      </c>
      <c r="F53" s="52">
        <v>1984</v>
      </c>
      <c r="G53" s="52"/>
      <c r="H53" s="52">
        <v>4876</v>
      </c>
      <c r="I53" s="52">
        <v>208</v>
      </c>
      <c r="J53" s="52">
        <v>239</v>
      </c>
      <c r="K53" s="34">
        <v>62988</v>
      </c>
    </row>
    <row r="54" spans="2:11" ht="15">
      <c r="B54" s="52">
        <v>37</v>
      </c>
      <c r="C54" s="52" t="s">
        <v>269</v>
      </c>
      <c r="D54" s="52">
        <v>2</v>
      </c>
      <c r="E54" s="52">
        <v>13660</v>
      </c>
      <c r="F54" s="52">
        <v>2078</v>
      </c>
      <c r="G54" s="52"/>
      <c r="H54" s="52">
        <v>4752</v>
      </c>
      <c r="I54" s="52">
        <v>623</v>
      </c>
      <c r="J54" s="52">
        <v>716</v>
      </c>
      <c r="K54" s="34">
        <v>180000</v>
      </c>
    </row>
    <row r="55" spans="2:11" ht="15">
      <c r="B55" s="52">
        <v>38</v>
      </c>
      <c r="C55" s="52" t="s">
        <v>270</v>
      </c>
      <c r="D55" s="52">
        <v>6.25</v>
      </c>
      <c r="E55" s="52">
        <v>43025</v>
      </c>
      <c r="F55" s="52">
        <v>1908</v>
      </c>
      <c r="G55" s="52"/>
      <c r="H55" s="52">
        <v>4976</v>
      </c>
      <c r="I55" s="52">
        <v>1788</v>
      </c>
      <c r="J55" s="52">
        <v>2057</v>
      </c>
      <c r="K55" s="34">
        <v>562440</v>
      </c>
    </row>
    <row r="56" spans="2:11" ht="15">
      <c r="B56" s="52">
        <v>39</v>
      </c>
      <c r="C56" s="52" t="s">
        <v>271</v>
      </c>
      <c r="D56" s="52">
        <v>4</v>
      </c>
      <c r="E56" s="52">
        <v>29948</v>
      </c>
      <c r="F56" s="52">
        <v>1984</v>
      </c>
      <c r="G56" s="52"/>
      <c r="H56" s="52">
        <v>5503</v>
      </c>
      <c r="I56" s="52">
        <v>1190</v>
      </c>
      <c r="J56" s="52">
        <v>1811</v>
      </c>
      <c r="K56" s="34">
        <v>395388</v>
      </c>
    </row>
    <row r="57" spans="2:11" ht="15">
      <c r="B57" s="52">
        <v>40</v>
      </c>
      <c r="C57" s="52" t="s">
        <v>272</v>
      </c>
      <c r="D57" s="52">
        <v>1.5</v>
      </c>
      <c r="E57" s="52">
        <v>10326</v>
      </c>
      <c r="F57" s="52">
        <v>1908</v>
      </c>
      <c r="G57" s="52"/>
      <c r="H57" s="52">
        <v>4976</v>
      </c>
      <c r="I57" s="52">
        <v>429</v>
      </c>
      <c r="J57" s="52">
        <v>493</v>
      </c>
      <c r="K57" s="34">
        <v>134976</v>
      </c>
    </row>
    <row r="58" spans="2:11" ht="15">
      <c r="B58" s="52">
        <v>41</v>
      </c>
      <c r="C58" s="52" t="s">
        <v>273</v>
      </c>
      <c r="D58" s="52">
        <v>1.25</v>
      </c>
      <c r="E58" s="52">
        <v>8398</v>
      </c>
      <c r="F58" s="52">
        <v>2419</v>
      </c>
      <c r="G58" s="52"/>
      <c r="H58" s="52">
        <v>4300</v>
      </c>
      <c r="I58" s="52">
        <v>453</v>
      </c>
      <c r="J58" s="52">
        <v>521</v>
      </c>
      <c r="K58" s="34">
        <v>112473</v>
      </c>
    </row>
    <row r="59" spans="2:11" ht="15">
      <c r="B59" s="52">
        <v>42</v>
      </c>
      <c r="C59" s="52" t="s">
        <v>274</v>
      </c>
      <c r="D59" s="52">
        <v>0.2</v>
      </c>
      <c r="E59" s="52">
        <v>3380</v>
      </c>
      <c r="F59" s="52">
        <v>2292</v>
      </c>
      <c r="G59" s="52"/>
      <c r="H59" s="52">
        <v>4469</v>
      </c>
      <c r="I59" s="52">
        <v>172</v>
      </c>
      <c r="J59" s="52">
        <v>198</v>
      </c>
      <c r="K59" s="34">
        <v>45000</v>
      </c>
    </row>
    <row r="60" spans="2:11" ht="15">
      <c r="B60" s="173" t="s">
        <v>114</v>
      </c>
      <c r="C60" s="173"/>
      <c r="D60" s="52" t="s">
        <v>115</v>
      </c>
      <c r="E60" s="52">
        <f>SUM(E17:E59)</f>
        <v>797663</v>
      </c>
      <c r="F60" s="52" t="s">
        <v>115</v>
      </c>
      <c r="G60" s="52" t="s">
        <v>115</v>
      </c>
      <c r="H60" s="52" t="s">
        <v>115</v>
      </c>
      <c r="I60" s="52" t="s">
        <v>115</v>
      </c>
      <c r="J60" s="52" t="s">
        <v>115</v>
      </c>
      <c r="K60" s="52">
        <v>12022900</v>
      </c>
    </row>
    <row r="61" ht="15">
      <c r="B61" s="2"/>
    </row>
    <row r="62" spans="2:9" ht="17.25" customHeight="1">
      <c r="B62" s="180" t="s">
        <v>116</v>
      </c>
      <c r="C62" s="180"/>
      <c r="D62" s="180"/>
      <c r="E62" s="180"/>
      <c r="F62" s="180"/>
      <c r="G62" s="180"/>
      <c r="H62" s="180"/>
      <c r="I62" s="180"/>
    </row>
    <row r="63" ht="18.75">
      <c r="B63" s="3"/>
    </row>
    <row r="64" spans="2:7" ht="15">
      <c r="B64" s="70" t="s">
        <v>0</v>
      </c>
      <c r="C64" s="166" t="s">
        <v>216</v>
      </c>
      <c r="D64" s="170" t="s">
        <v>117</v>
      </c>
      <c r="E64" s="170" t="s">
        <v>118</v>
      </c>
      <c r="F64" s="175" t="s">
        <v>119</v>
      </c>
      <c r="G64" s="70" t="s">
        <v>120</v>
      </c>
    </row>
    <row r="65" spans="2:7" ht="15">
      <c r="B65" s="71" t="s">
        <v>103</v>
      </c>
      <c r="C65" s="167"/>
      <c r="D65" s="170"/>
      <c r="E65" s="170"/>
      <c r="F65" s="175"/>
      <c r="G65" s="71" t="s">
        <v>121</v>
      </c>
    </row>
    <row r="66" spans="2:7" ht="15">
      <c r="B66" s="72"/>
      <c r="C66" s="168"/>
      <c r="D66" s="170"/>
      <c r="E66" s="170"/>
      <c r="F66" s="175"/>
      <c r="G66" s="73" t="s">
        <v>122</v>
      </c>
    </row>
    <row r="67" spans="2:7" ht="15">
      <c r="B67" s="55">
        <v>1</v>
      </c>
      <c r="C67" s="47">
        <v>2</v>
      </c>
      <c r="D67" s="47">
        <v>3</v>
      </c>
      <c r="E67" s="47">
        <v>4</v>
      </c>
      <c r="F67" s="48">
        <v>5</v>
      </c>
      <c r="G67" s="55">
        <v>6</v>
      </c>
    </row>
    <row r="68" spans="2:7" ht="15">
      <c r="B68" s="46">
        <v>1</v>
      </c>
      <c r="C68" s="50" t="s">
        <v>275</v>
      </c>
      <c r="D68" s="46">
        <v>120</v>
      </c>
      <c r="E68" s="46">
        <v>10</v>
      </c>
      <c r="F68" s="51">
        <v>10</v>
      </c>
      <c r="G68" s="46">
        <f>D68*E68*F68</f>
        <v>12000</v>
      </c>
    </row>
    <row r="69" spans="2:7" ht="15" hidden="1">
      <c r="B69" s="46"/>
      <c r="C69" s="50"/>
      <c r="D69" s="46"/>
      <c r="E69" s="46"/>
      <c r="F69" s="51"/>
      <c r="G69" s="46"/>
    </row>
    <row r="70" spans="2:7" ht="15">
      <c r="B70" s="46"/>
      <c r="C70" s="54" t="s">
        <v>114</v>
      </c>
      <c r="D70" s="54" t="s">
        <v>115</v>
      </c>
      <c r="E70" s="54" t="s">
        <v>115</v>
      </c>
      <c r="F70" s="51" t="s">
        <v>115</v>
      </c>
      <c r="G70" s="46">
        <f>G68+G69</f>
        <v>12000</v>
      </c>
    </row>
    <row r="71" ht="15">
      <c r="B71" s="5"/>
    </row>
    <row r="72" spans="2:9" ht="15.75">
      <c r="B72" s="172" t="s">
        <v>123</v>
      </c>
      <c r="C72" s="172"/>
      <c r="D72" s="172"/>
      <c r="E72" s="172"/>
      <c r="F72" s="172"/>
      <c r="G72" s="172"/>
      <c r="H72" s="172"/>
      <c r="I72" s="172"/>
    </row>
    <row r="73" ht="18.75">
      <c r="B73" s="7"/>
    </row>
    <row r="74" spans="2:7" ht="15">
      <c r="B74" s="56" t="s">
        <v>0</v>
      </c>
      <c r="C74" s="163" t="s">
        <v>215</v>
      </c>
      <c r="D74" s="151" t="s">
        <v>124</v>
      </c>
      <c r="E74" s="178" t="s">
        <v>125</v>
      </c>
      <c r="F74" s="59" t="s">
        <v>126</v>
      </c>
      <c r="G74" s="56" t="s">
        <v>130</v>
      </c>
    </row>
    <row r="75" spans="2:7" ht="15">
      <c r="B75" s="57" t="s">
        <v>103</v>
      </c>
      <c r="C75" s="164"/>
      <c r="D75" s="151"/>
      <c r="E75" s="178"/>
      <c r="F75" s="60" t="s">
        <v>127</v>
      </c>
      <c r="G75" s="57" t="s">
        <v>131</v>
      </c>
    </row>
    <row r="76" spans="2:7" ht="15">
      <c r="B76" s="81"/>
      <c r="C76" s="164"/>
      <c r="D76" s="151"/>
      <c r="E76" s="178"/>
      <c r="F76" s="60" t="s">
        <v>128</v>
      </c>
      <c r="G76" s="57" t="s">
        <v>122</v>
      </c>
    </row>
    <row r="77" spans="2:7" ht="15">
      <c r="B77" s="64"/>
      <c r="C77" s="165"/>
      <c r="D77" s="151"/>
      <c r="E77" s="178"/>
      <c r="F77" s="80" t="s">
        <v>129</v>
      </c>
      <c r="G77" s="64"/>
    </row>
    <row r="78" spans="2:7" ht="15">
      <c r="B78" s="55">
        <v>1</v>
      </c>
      <c r="C78" s="47">
        <v>2</v>
      </c>
      <c r="D78" s="47">
        <v>3</v>
      </c>
      <c r="E78" s="47">
        <v>4</v>
      </c>
      <c r="F78" s="62">
        <v>5</v>
      </c>
      <c r="G78" s="55">
        <v>6</v>
      </c>
    </row>
    <row r="79" spans="2:7" ht="15">
      <c r="B79" s="46"/>
      <c r="C79" s="50"/>
      <c r="D79" s="46"/>
      <c r="E79" s="46"/>
      <c r="F79" s="51"/>
      <c r="G79" s="46"/>
    </row>
    <row r="80" spans="2:7" ht="15">
      <c r="B80" s="46"/>
      <c r="C80" s="50"/>
      <c r="D80" s="46"/>
      <c r="E80" s="46"/>
      <c r="F80" s="51"/>
      <c r="G80" s="46"/>
    </row>
    <row r="81" spans="2:7" ht="15">
      <c r="B81" s="46"/>
      <c r="C81" s="54" t="s">
        <v>114</v>
      </c>
      <c r="D81" s="54" t="s">
        <v>115</v>
      </c>
      <c r="E81" s="54" t="s">
        <v>115</v>
      </c>
      <c r="F81" s="51" t="s">
        <v>115</v>
      </c>
      <c r="G81" s="46"/>
    </row>
    <row r="82" ht="18.75" hidden="1">
      <c r="B82" s="7"/>
    </row>
    <row r="83" spans="2:9" ht="51" customHeight="1">
      <c r="B83" s="185" t="s">
        <v>132</v>
      </c>
      <c r="C83" s="185"/>
      <c r="D83" s="185"/>
      <c r="E83" s="185"/>
      <c r="F83" s="185"/>
      <c r="G83" s="185"/>
      <c r="H83" s="185"/>
      <c r="I83" s="185"/>
    </row>
    <row r="84" ht="18.75">
      <c r="B84" s="7"/>
    </row>
    <row r="85" spans="2:5" ht="15">
      <c r="B85" s="56" t="s">
        <v>0</v>
      </c>
      <c r="C85" s="169" t="s">
        <v>133</v>
      </c>
      <c r="D85" s="59" t="s">
        <v>134</v>
      </c>
      <c r="E85" s="56" t="s">
        <v>136</v>
      </c>
    </row>
    <row r="86" spans="2:5" ht="38.25" customHeight="1">
      <c r="B86" s="63" t="s">
        <v>103</v>
      </c>
      <c r="C86" s="169"/>
      <c r="D86" s="80" t="s">
        <v>135</v>
      </c>
      <c r="E86" s="63" t="s">
        <v>202</v>
      </c>
    </row>
    <row r="87" spans="2:5" ht="15">
      <c r="B87" s="55">
        <v>1</v>
      </c>
      <c r="C87" s="47">
        <v>2</v>
      </c>
      <c r="D87" s="62">
        <v>3</v>
      </c>
      <c r="E87" s="55">
        <v>4</v>
      </c>
    </row>
    <row r="88" spans="2:5" ht="26.25">
      <c r="B88" s="77">
        <v>1</v>
      </c>
      <c r="C88" s="50" t="s">
        <v>138</v>
      </c>
      <c r="D88" s="51" t="s">
        <v>115</v>
      </c>
      <c r="E88" s="46"/>
    </row>
    <row r="89" spans="2:5" ht="15">
      <c r="B89" s="182" t="s">
        <v>201</v>
      </c>
      <c r="C89" s="78" t="s">
        <v>7</v>
      </c>
      <c r="D89" s="183">
        <v>12022900</v>
      </c>
      <c r="E89" s="174">
        <v>2645038</v>
      </c>
    </row>
    <row r="90" spans="2:5" ht="15">
      <c r="B90" s="182"/>
      <c r="C90" s="78" t="s">
        <v>139</v>
      </c>
      <c r="D90" s="184"/>
      <c r="E90" s="174"/>
    </row>
    <row r="91" spans="2:5" ht="15">
      <c r="B91" s="77" t="s">
        <v>203</v>
      </c>
      <c r="C91" s="78" t="s">
        <v>140</v>
      </c>
      <c r="D91" s="51"/>
      <c r="E91" s="46"/>
    </row>
    <row r="92" spans="2:5" ht="64.5">
      <c r="B92" s="77" t="s">
        <v>204</v>
      </c>
      <c r="C92" s="78" t="s">
        <v>141</v>
      </c>
      <c r="D92" s="51"/>
      <c r="E92" s="46"/>
    </row>
    <row r="93" spans="2:5" ht="39">
      <c r="B93" s="77">
        <v>2</v>
      </c>
      <c r="C93" s="50" t="s">
        <v>142</v>
      </c>
      <c r="D93" s="51" t="s">
        <v>115</v>
      </c>
      <c r="E93" s="46"/>
    </row>
    <row r="94" spans="2:5" ht="15">
      <c r="B94" s="182" t="s">
        <v>205</v>
      </c>
      <c r="C94" s="78" t="s">
        <v>143</v>
      </c>
      <c r="D94" s="183">
        <f>D89</f>
        <v>12022900</v>
      </c>
      <c r="E94" s="174">
        <v>348664</v>
      </c>
    </row>
    <row r="95" spans="2:5" ht="51.75">
      <c r="B95" s="182"/>
      <c r="C95" s="78" t="s">
        <v>144</v>
      </c>
      <c r="D95" s="183"/>
      <c r="E95" s="174"/>
    </row>
    <row r="96" spans="2:5" ht="54.75" customHeight="1">
      <c r="B96" s="77" t="s">
        <v>206</v>
      </c>
      <c r="C96" s="78" t="s">
        <v>145</v>
      </c>
      <c r="D96" s="51"/>
      <c r="E96" s="46"/>
    </row>
    <row r="97" spans="2:5" ht="64.5">
      <c r="B97" s="77" t="s">
        <v>207</v>
      </c>
      <c r="C97" s="78" t="s">
        <v>146</v>
      </c>
      <c r="D97" s="51">
        <f>D89</f>
        <v>12022900</v>
      </c>
      <c r="E97" s="46">
        <v>24046</v>
      </c>
    </row>
    <row r="98" spans="2:5" ht="64.5" customHeight="1">
      <c r="B98" s="77" t="s">
        <v>208</v>
      </c>
      <c r="C98" s="78" t="s">
        <v>147</v>
      </c>
      <c r="D98" s="51"/>
      <c r="E98" s="46"/>
    </row>
    <row r="99" spans="2:5" ht="65.25" customHeight="1">
      <c r="B99" s="77" t="s">
        <v>209</v>
      </c>
      <c r="C99" s="78" t="s">
        <v>147</v>
      </c>
      <c r="D99" s="51"/>
      <c r="E99" s="46"/>
    </row>
    <row r="100" spans="2:5" ht="39">
      <c r="B100" s="77">
        <v>3</v>
      </c>
      <c r="C100" s="50" t="s">
        <v>148</v>
      </c>
      <c r="D100" s="51">
        <f>D89</f>
        <v>12022900</v>
      </c>
      <c r="E100" s="46">
        <v>613168</v>
      </c>
    </row>
    <row r="101" spans="2:5" ht="15">
      <c r="B101" s="79"/>
      <c r="C101" s="53" t="s">
        <v>114</v>
      </c>
      <c r="D101" s="51" t="s">
        <v>115</v>
      </c>
      <c r="E101" s="46">
        <v>3631100</v>
      </c>
    </row>
    <row r="102" ht="18.75">
      <c r="B102" s="3"/>
    </row>
    <row r="103" spans="2:9" ht="81.75" customHeight="1">
      <c r="B103" s="185" t="s">
        <v>149</v>
      </c>
      <c r="C103" s="185"/>
      <c r="D103" s="185"/>
      <c r="E103" s="185"/>
      <c r="F103" s="185"/>
      <c r="G103" s="185"/>
      <c r="H103" s="185"/>
      <c r="I103" s="185"/>
    </row>
    <row r="104" ht="1.5" customHeight="1">
      <c r="B104" s="3"/>
    </row>
    <row r="105" spans="2:9" ht="15.75">
      <c r="B105" s="180" t="s">
        <v>150</v>
      </c>
      <c r="C105" s="180"/>
      <c r="D105" s="180"/>
      <c r="E105" s="180"/>
      <c r="F105" s="180"/>
      <c r="G105" s="180"/>
      <c r="H105" s="180"/>
      <c r="I105" s="180"/>
    </row>
    <row r="106" spans="2:9" ht="15.75">
      <c r="B106" s="14"/>
      <c r="C106" s="13"/>
      <c r="D106" s="13"/>
      <c r="E106" s="13"/>
      <c r="F106" s="13"/>
      <c r="G106" s="13"/>
      <c r="H106" s="13"/>
      <c r="I106" s="13"/>
    </row>
    <row r="107" spans="2:9" ht="15.75">
      <c r="B107" s="172" t="s">
        <v>281</v>
      </c>
      <c r="C107" s="172"/>
      <c r="D107" s="172"/>
      <c r="E107" s="172"/>
      <c r="F107" s="172"/>
      <c r="G107" s="172"/>
      <c r="H107" s="172"/>
      <c r="I107" s="172"/>
    </row>
    <row r="108" spans="2:9" ht="15.75">
      <c r="B108" s="172" t="s">
        <v>280</v>
      </c>
      <c r="C108" s="172"/>
      <c r="D108" s="172"/>
      <c r="E108" s="172"/>
      <c r="F108" s="172"/>
      <c r="G108" s="172"/>
      <c r="H108" s="172"/>
      <c r="I108" s="172"/>
    </row>
    <row r="109" ht="3" customHeight="1">
      <c r="B109" s="3"/>
    </row>
    <row r="110" spans="2:6" s="16" customFormat="1" ht="33.75" customHeight="1">
      <c r="B110" s="70" t="s">
        <v>0</v>
      </c>
      <c r="C110" s="176" t="s">
        <v>2</v>
      </c>
      <c r="D110" s="175" t="s">
        <v>152</v>
      </c>
      <c r="E110" s="74" t="s">
        <v>153</v>
      </c>
      <c r="F110" s="70" t="s">
        <v>155</v>
      </c>
    </row>
    <row r="111" spans="2:6" s="16" customFormat="1" ht="15">
      <c r="B111" s="73" t="s">
        <v>103</v>
      </c>
      <c r="C111" s="176"/>
      <c r="D111" s="175"/>
      <c r="E111" s="75" t="s">
        <v>154</v>
      </c>
      <c r="F111" s="73" t="s">
        <v>156</v>
      </c>
    </row>
    <row r="112" spans="2:6" ht="15">
      <c r="B112" s="55">
        <v>1</v>
      </c>
      <c r="C112" s="47">
        <v>2</v>
      </c>
      <c r="D112" s="47">
        <v>3</v>
      </c>
      <c r="E112" s="62">
        <v>4</v>
      </c>
      <c r="F112" s="55">
        <v>5</v>
      </c>
    </row>
    <row r="113" spans="2:6" ht="15">
      <c r="B113" s="46">
        <v>1</v>
      </c>
      <c r="C113" s="50" t="s">
        <v>276</v>
      </c>
      <c r="D113" s="46">
        <v>450</v>
      </c>
      <c r="E113" s="51">
        <v>12</v>
      </c>
      <c r="F113" s="46">
        <f>D113*E113</f>
        <v>5400</v>
      </c>
    </row>
    <row r="114" spans="2:6" ht="26.25">
      <c r="B114" s="46">
        <v>2</v>
      </c>
      <c r="C114" s="50" t="s">
        <v>277</v>
      </c>
      <c r="D114" s="46">
        <v>500</v>
      </c>
      <c r="E114" s="51">
        <v>14</v>
      </c>
      <c r="F114" s="46">
        <f>D114*E114</f>
        <v>7000</v>
      </c>
    </row>
    <row r="115" spans="2:6" ht="26.25">
      <c r="B115" s="123">
        <v>3</v>
      </c>
      <c r="C115" s="50" t="s">
        <v>325</v>
      </c>
      <c r="D115" s="123"/>
      <c r="E115" s="124">
        <v>1</v>
      </c>
      <c r="F115" s="123">
        <v>10600</v>
      </c>
    </row>
    <row r="116" spans="2:6" ht="15">
      <c r="B116" s="46"/>
      <c r="C116" s="53" t="s">
        <v>114</v>
      </c>
      <c r="D116" s="54" t="s">
        <v>115</v>
      </c>
      <c r="E116" s="51" t="s">
        <v>115</v>
      </c>
      <c r="F116" s="46">
        <f>F113+F114+F115</f>
        <v>23000</v>
      </c>
    </row>
    <row r="117" ht="0.75" customHeight="1">
      <c r="B117" s="3"/>
    </row>
    <row r="118" spans="2:9" ht="15.75">
      <c r="B118" s="172" t="s">
        <v>157</v>
      </c>
      <c r="C118" s="172"/>
      <c r="D118" s="172"/>
      <c r="E118" s="172"/>
      <c r="F118" s="172"/>
      <c r="G118" s="172"/>
      <c r="H118" s="172"/>
      <c r="I118" s="172"/>
    </row>
    <row r="119" spans="2:9" ht="15.75">
      <c r="B119" s="14"/>
      <c r="C119" s="13"/>
      <c r="D119" s="13"/>
      <c r="E119" s="13"/>
      <c r="F119" s="13"/>
      <c r="G119" s="13"/>
      <c r="H119" s="13"/>
      <c r="I119" s="13"/>
    </row>
    <row r="120" spans="2:9" ht="15.75">
      <c r="B120" s="172" t="s">
        <v>279</v>
      </c>
      <c r="C120" s="172"/>
      <c r="D120" s="172"/>
      <c r="E120" s="172"/>
      <c r="F120" s="172"/>
      <c r="G120" s="172"/>
      <c r="H120" s="172"/>
      <c r="I120" s="172"/>
    </row>
    <row r="121" spans="2:9" ht="15.75">
      <c r="B121" s="172" t="s">
        <v>278</v>
      </c>
      <c r="C121" s="172"/>
      <c r="D121" s="172"/>
      <c r="E121" s="172"/>
      <c r="F121" s="172"/>
      <c r="G121" s="172"/>
      <c r="H121" s="172"/>
      <c r="I121" s="172"/>
    </row>
    <row r="122" ht="18.75">
      <c r="B122" s="3"/>
    </row>
    <row r="123" spans="2:6" s="17" customFormat="1" ht="25.5">
      <c r="B123" s="56" t="s">
        <v>0</v>
      </c>
      <c r="C123" s="177" t="s">
        <v>2</v>
      </c>
      <c r="D123" s="151" t="s">
        <v>158</v>
      </c>
      <c r="E123" s="178" t="s">
        <v>210</v>
      </c>
      <c r="F123" s="56" t="s">
        <v>159</v>
      </c>
    </row>
    <row r="124" spans="2:6" s="17" customFormat="1" ht="25.5">
      <c r="B124" s="57" t="s">
        <v>103</v>
      </c>
      <c r="C124" s="177"/>
      <c r="D124" s="151"/>
      <c r="E124" s="178"/>
      <c r="F124" s="57" t="s">
        <v>160</v>
      </c>
    </row>
    <row r="125" spans="2:6" s="17" customFormat="1" ht="15">
      <c r="B125" s="76"/>
      <c r="C125" s="177"/>
      <c r="D125" s="151"/>
      <c r="E125" s="178"/>
      <c r="F125" s="57" t="s">
        <v>161</v>
      </c>
    </row>
    <row r="126" spans="2:6" s="17" customFormat="1" ht="25.5">
      <c r="B126" s="58"/>
      <c r="C126" s="177"/>
      <c r="D126" s="151"/>
      <c r="E126" s="178"/>
      <c r="F126" s="63" t="s">
        <v>162</v>
      </c>
    </row>
    <row r="127" spans="2:6" ht="15">
      <c r="B127" s="55">
        <v>1</v>
      </c>
      <c r="C127" s="47">
        <v>2</v>
      </c>
      <c r="D127" s="47">
        <v>3</v>
      </c>
      <c r="E127" s="48">
        <v>4</v>
      </c>
      <c r="F127" s="55">
        <v>5</v>
      </c>
    </row>
    <row r="128" spans="2:6" ht="15">
      <c r="B128" s="46">
        <v>1</v>
      </c>
      <c r="C128" s="50" t="s">
        <v>282</v>
      </c>
      <c r="D128" s="46">
        <v>19230036.8</v>
      </c>
      <c r="E128" s="51">
        <v>1.2</v>
      </c>
      <c r="F128" s="115">
        <f>D128*E128/100</f>
        <v>230760.4416</v>
      </c>
    </row>
    <row r="129" spans="2:6" ht="15">
      <c r="B129" s="105">
        <v>2</v>
      </c>
      <c r="C129" s="50" t="s">
        <v>283</v>
      </c>
      <c r="D129" s="105"/>
      <c r="E129" s="104"/>
      <c r="F129" s="115">
        <v>6705</v>
      </c>
    </row>
    <row r="130" spans="2:6" ht="15">
      <c r="B130" s="105">
        <v>3</v>
      </c>
      <c r="C130" s="50" t="s">
        <v>284</v>
      </c>
      <c r="D130" s="46">
        <v>9530787.32</v>
      </c>
      <c r="E130" s="51">
        <v>2.2</v>
      </c>
      <c r="F130" s="115">
        <v>209535</v>
      </c>
    </row>
    <row r="131" spans="2:6" ht="26.25">
      <c r="B131" s="121">
        <v>4</v>
      </c>
      <c r="C131" s="50" t="s">
        <v>324</v>
      </c>
      <c r="D131" s="121">
        <v>4000</v>
      </c>
      <c r="E131" s="120">
        <v>1</v>
      </c>
      <c r="F131" s="115">
        <v>4000</v>
      </c>
    </row>
    <row r="132" spans="2:6" ht="15">
      <c r="B132" s="46"/>
      <c r="C132" s="53" t="s">
        <v>114</v>
      </c>
      <c r="D132" s="46"/>
      <c r="E132" s="51" t="s">
        <v>115</v>
      </c>
      <c r="F132" s="115">
        <f>F128+F129+F130+F131</f>
        <v>451000.4416</v>
      </c>
    </row>
    <row r="133" ht="18.75" hidden="1">
      <c r="B133" s="3"/>
    </row>
    <row r="134" ht="0.75" customHeight="1">
      <c r="B134" s="3"/>
    </row>
    <row r="135" spans="2:9" ht="15.75">
      <c r="B135" s="172" t="s">
        <v>163</v>
      </c>
      <c r="C135" s="172"/>
      <c r="D135" s="172"/>
      <c r="E135" s="172"/>
      <c r="F135" s="172"/>
      <c r="G135" s="172"/>
      <c r="H135" s="172"/>
      <c r="I135" s="172"/>
    </row>
    <row r="136" spans="2:9" ht="15.75">
      <c r="B136" s="14"/>
      <c r="C136" s="13"/>
      <c r="D136" s="13"/>
      <c r="E136" s="13"/>
      <c r="F136" s="13"/>
      <c r="G136" s="13"/>
      <c r="H136" s="13"/>
      <c r="I136" s="13"/>
    </row>
    <row r="137" spans="2:9" ht="15.75">
      <c r="B137" s="172" t="s">
        <v>151</v>
      </c>
      <c r="C137" s="172"/>
      <c r="D137" s="172"/>
      <c r="E137" s="172"/>
      <c r="F137" s="172"/>
      <c r="G137" s="172"/>
      <c r="H137" s="172"/>
      <c r="I137" s="172"/>
    </row>
    <row r="138" spans="2:9" ht="15.75">
      <c r="B138" s="172" t="s">
        <v>164</v>
      </c>
      <c r="C138" s="172"/>
      <c r="D138" s="172"/>
      <c r="E138" s="172"/>
      <c r="F138" s="172"/>
      <c r="G138" s="172"/>
      <c r="H138" s="172"/>
      <c r="I138" s="172"/>
    </row>
    <row r="139" ht="18.75">
      <c r="B139" s="3"/>
    </row>
    <row r="140" spans="2:6" s="16" customFormat="1" ht="31.5" customHeight="1">
      <c r="B140" s="70" t="s">
        <v>0</v>
      </c>
      <c r="C140" s="176" t="s">
        <v>2</v>
      </c>
      <c r="D140" s="170" t="s">
        <v>152</v>
      </c>
      <c r="E140" s="175" t="s">
        <v>212</v>
      </c>
      <c r="F140" s="70" t="s">
        <v>155</v>
      </c>
    </row>
    <row r="141" spans="2:6" s="16" customFormat="1" ht="15">
      <c r="B141" s="73" t="s">
        <v>103</v>
      </c>
      <c r="C141" s="176"/>
      <c r="D141" s="170"/>
      <c r="E141" s="175"/>
      <c r="F141" s="73" t="s">
        <v>156</v>
      </c>
    </row>
    <row r="142" spans="2:6" ht="15">
      <c r="B142" s="55">
        <v>1</v>
      </c>
      <c r="C142" s="47">
        <v>2</v>
      </c>
      <c r="D142" s="47">
        <v>3</v>
      </c>
      <c r="E142" s="48">
        <v>4</v>
      </c>
      <c r="F142" s="55">
        <v>5</v>
      </c>
    </row>
    <row r="143" spans="2:6" ht="15">
      <c r="B143" s="46"/>
      <c r="C143" s="50"/>
      <c r="D143" s="46"/>
      <c r="E143" s="51"/>
      <c r="F143" s="46"/>
    </row>
    <row r="144" spans="2:6" ht="15">
      <c r="B144" s="46"/>
      <c r="C144" s="50"/>
      <c r="D144" s="46"/>
      <c r="E144" s="51"/>
      <c r="F144" s="46"/>
    </row>
    <row r="145" spans="2:6" ht="15">
      <c r="B145" s="46"/>
      <c r="C145" s="53" t="s">
        <v>114</v>
      </c>
      <c r="D145" s="54" t="s">
        <v>115</v>
      </c>
      <c r="E145" s="51" t="s">
        <v>115</v>
      </c>
      <c r="F145" s="46"/>
    </row>
    <row r="146" ht="0.75" customHeight="1">
      <c r="B146" s="3"/>
    </row>
    <row r="147" ht="0.75" customHeight="1">
      <c r="B147" s="3"/>
    </row>
    <row r="148" spans="2:9" ht="18" customHeight="1">
      <c r="B148" s="186" t="s">
        <v>165</v>
      </c>
      <c r="C148" s="186"/>
      <c r="D148" s="186"/>
      <c r="E148" s="186"/>
      <c r="F148" s="186"/>
      <c r="G148" s="186"/>
      <c r="H148" s="186"/>
      <c r="I148" s="186"/>
    </row>
    <row r="149" ht="15">
      <c r="B149" s="5"/>
    </row>
    <row r="150" spans="2:9" ht="15.75">
      <c r="B150" s="172" t="s">
        <v>166</v>
      </c>
      <c r="C150" s="172"/>
      <c r="D150" s="172"/>
      <c r="E150" s="172"/>
      <c r="F150" s="172"/>
      <c r="G150" s="172"/>
      <c r="H150" s="172"/>
      <c r="I150" s="172"/>
    </row>
    <row r="151" spans="2:9" ht="15.75">
      <c r="B151" s="12" t="s">
        <v>167</v>
      </c>
      <c r="C151" s="13"/>
      <c r="D151" s="13"/>
      <c r="E151" s="13"/>
      <c r="F151" s="13"/>
      <c r="G151" s="13"/>
      <c r="H151" s="13"/>
      <c r="I151" s="13"/>
    </row>
    <row r="152" ht="18.75">
      <c r="B152" s="3"/>
    </row>
    <row r="153" spans="2:6" ht="32.25" customHeight="1">
      <c r="B153" s="70" t="s">
        <v>0</v>
      </c>
      <c r="C153" s="176" t="s">
        <v>2</v>
      </c>
      <c r="D153" s="175" t="s">
        <v>152</v>
      </c>
      <c r="E153" s="74" t="s">
        <v>153</v>
      </c>
      <c r="F153" s="70" t="s">
        <v>155</v>
      </c>
    </row>
    <row r="154" spans="2:6" ht="15">
      <c r="B154" s="73" t="s">
        <v>103</v>
      </c>
      <c r="C154" s="176"/>
      <c r="D154" s="175"/>
      <c r="E154" s="75" t="s">
        <v>154</v>
      </c>
      <c r="F154" s="73" t="s">
        <v>156</v>
      </c>
    </row>
    <row r="155" spans="2:6" ht="15">
      <c r="B155" s="55">
        <v>1</v>
      </c>
      <c r="C155" s="47">
        <v>2</v>
      </c>
      <c r="D155" s="47">
        <v>3</v>
      </c>
      <c r="E155" s="62">
        <v>4</v>
      </c>
      <c r="F155" s="55">
        <v>5</v>
      </c>
    </row>
    <row r="156" spans="2:6" ht="15">
      <c r="B156" s="46"/>
      <c r="C156" s="50"/>
      <c r="D156" s="46"/>
      <c r="E156" s="51"/>
      <c r="F156" s="46"/>
    </row>
    <row r="157" spans="2:6" ht="15">
      <c r="B157" s="46"/>
      <c r="C157" s="50"/>
      <c r="D157" s="46"/>
      <c r="E157" s="51"/>
      <c r="F157" s="46"/>
    </row>
    <row r="158" spans="2:6" ht="15">
      <c r="B158" s="46"/>
      <c r="C158" s="53" t="s">
        <v>114</v>
      </c>
      <c r="D158" s="54" t="s">
        <v>115</v>
      </c>
      <c r="E158" s="51" t="s">
        <v>115</v>
      </c>
      <c r="F158" s="46"/>
    </row>
    <row r="159" ht="0.75" customHeight="1">
      <c r="B159" s="3"/>
    </row>
    <row r="160" spans="2:9" ht="15.75">
      <c r="B160" s="172" t="s">
        <v>168</v>
      </c>
      <c r="C160" s="172"/>
      <c r="D160" s="172"/>
      <c r="E160" s="172"/>
      <c r="F160" s="172"/>
      <c r="G160" s="172"/>
      <c r="H160" s="172"/>
      <c r="I160" s="172"/>
    </row>
    <row r="161" spans="2:9" ht="15.75">
      <c r="B161" s="14"/>
      <c r="C161" s="13"/>
      <c r="D161" s="13"/>
      <c r="E161" s="13"/>
      <c r="F161" s="13"/>
      <c r="G161" s="13"/>
      <c r="H161" s="13"/>
      <c r="I161" s="13"/>
    </row>
    <row r="162" spans="2:9" ht="15.75">
      <c r="B162" s="172" t="s">
        <v>285</v>
      </c>
      <c r="C162" s="172"/>
      <c r="D162" s="172"/>
      <c r="E162" s="172"/>
      <c r="F162" s="172"/>
      <c r="G162" s="172"/>
      <c r="H162" s="172"/>
      <c r="I162" s="172"/>
    </row>
    <row r="163" spans="2:9" ht="15.75">
      <c r="B163" s="172" t="s">
        <v>286</v>
      </c>
      <c r="C163" s="172"/>
      <c r="D163" s="172"/>
      <c r="E163" s="172"/>
      <c r="F163" s="172"/>
      <c r="G163" s="172"/>
      <c r="H163" s="172"/>
      <c r="I163" s="172"/>
    </row>
    <row r="164" spans="2:9" ht="15.75">
      <c r="B164" s="14"/>
      <c r="C164" s="13"/>
      <c r="D164" s="13"/>
      <c r="E164" s="13"/>
      <c r="F164" s="13"/>
      <c r="G164" s="13"/>
      <c r="H164" s="13"/>
      <c r="I164" s="13"/>
    </row>
    <row r="165" spans="2:9" ht="15.75">
      <c r="B165" s="172" t="s">
        <v>169</v>
      </c>
      <c r="C165" s="172"/>
      <c r="D165" s="172"/>
      <c r="E165" s="172"/>
      <c r="F165" s="172"/>
      <c r="G165" s="172"/>
      <c r="H165" s="172"/>
      <c r="I165" s="172"/>
    </row>
    <row r="166" ht="15">
      <c r="B166" s="5"/>
    </row>
    <row r="167" spans="2:7" ht="15">
      <c r="B167" s="70" t="s">
        <v>0</v>
      </c>
      <c r="C167" s="176" t="s">
        <v>170</v>
      </c>
      <c r="D167" s="170" t="s">
        <v>171</v>
      </c>
      <c r="E167" s="170" t="s">
        <v>172</v>
      </c>
      <c r="F167" s="175" t="s">
        <v>173</v>
      </c>
      <c r="G167" s="70" t="s">
        <v>130</v>
      </c>
    </row>
    <row r="168" spans="2:7" ht="15">
      <c r="B168" s="71" t="s">
        <v>103</v>
      </c>
      <c r="C168" s="176"/>
      <c r="D168" s="170"/>
      <c r="E168" s="170"/>
      <c r="F168" s="175"/>
      <c r="G168" s="71" t="s">
        <v>131</v>
      </c>
    </row>
    <row r="169" spans="2:7" ht="15">
      <c r="B169" s="72"/>
      <c r="C169" s="176"/>
      <c r="D169" s="170"/>
      <c r="E169" s="170"/>
      <c r="F169" s="175"/>
      <c r="G169" s="73" t="s">
        <v>122</v>
      </c>
    </row>
    <row r="170" spans="2:7" ht="15">
      <c r="B170" s="55">
        <v>1</v>
      </c>
      <c r="C170" s="47">
        <v>2</v>
      </c>
      <c r="D170" s="47">
        <v>3</v>
      </c>
      <c r="E170" s="47">
        <v>4</v>
      </c>
      <c r="F170" s="48">
        <v>5</v>
      </c>
      <c r="G170" s="55">
        <v>6</v>
      </c>
    </row>
    <row r="171" spans="2:7" ht="15">
      <c r="B171" s="46">
        <v>1</v>
      </c>
      <c r="C171" s="50" t="s">
        <v>287</v>
      </c>
      <c r="D171" s="46"/>
      <c r="E171" s="46">
        <v>12</v>
      </c>
      <c r="F171" s="51">
        <v>3416.67</v>
      </c>
      <c r="G171" s="46">
        <v>41000</v>
      </c>
    </row>
    <row r="172" spans="2:7" ht="15">
      <c r="B172" s="46">
        <v>2</v>
      </c>
      <c r="C172" s="50" t="s">
        <v>288</v>
      </c>
      <c r="D172" s="46">
        <v>4</v>
      </c>
      <c r="E172" s="46">
        <v>12</v>
      </c>
      <c r="F172" s="51">
        <v>3750</v>
      </c>
      <c r="G172" s="46">
        <v>45000</v>
      </c>
    </row>
    <row r="173" spans="2:7" ht="15">
      <c r="B173" s="46"/>
      <c r="C173" s="54" t="s">
        <v>114</v>
      </c>
      <c r="D173" s="54" t="s">
        <v>115</v>
      </c>
      <c r="E173" s="54" t="s">
        <v>115</v>
      </c>
      <c r="F173" s="51" t="s">
        <v>115</v>
      </c>
      <c r="G173" s="46">
        <f>G171+G172</f>
        <v>86000</v>
      </c>
    </row>
    <row r="174" ht="0.75" customHeight="1">
      <c r="B174" s="9"/>
    </row>
    <row r="175" spans="2:9" ht="15.75">
      <c r="B175" s="172" t="s">
        <v>174</v>
      </c>
      <c r="C175" s="172"/>
      <c r="D175" s="172"/>
      <c r="E175" s="172"/>
      <c r="F175" s="172"/>
      <c r="G175" s="172"/>
      <c r="H175" s="172"/>
      <c r="I175" s="172"/>
    </row>
    <row r="176" ht="15">
      <c r="B176" s="5"/>
    </row>
    <row r="177" spans="2:6" ht="15">
      <c r="B177" s="69" t="s">
        <v>0</v>
      </c>
      <c r="C177" s="187" t="s">
        <v>170</v>
      </c>
      <c r="D177" s="171" t="s">
        <v>175</v>
      </c>
      <c r="E177" s="188" t="s">
        <v>176</v>
      </c>
      <c r="F177" s="69" t="s">
        <v>130</v>
      </c>
    </row>
    <row r="178" spans="2:6" ht="15">
      <c r="B178" s="62" t="s">
        <v>103</v>
      </c>
      <c r="C178" s="187"/>
      <c r="D178" s="171"/>
      <c r="E178" s="188"/>
      <c r="F178" s="62" t="s">
        <v>156</v>
      </c>
    </row>
    <row r="179" spans="2:6" ht="15">
      <c r="B179" s="55">
        <v>1</v>
      </c>
      <c r="C179" s="47">
        <v>2</v>
      </c>
      <c r="D179" s="47">
        <v>3</v>
      </c>
      <c r="E179" s="48">
        <v>4</v>
      </c>
      <c r="F179" s="55">
        <v>5</v>
      </c>
    </row>
    <row r="180" spans="2:6" ht="12.75" customHeight="1">
      <c r="B180" s="46">
        <v>1</v>
      </c>
      <c r="C180" s="50" t="s">
        <v>289</v>
      </c>
      <c r="D180" s="46">
        <v>12</v>
      </c>
      <c r="E180" s="51">
        <v>650</v>
      </c>
      <c r="F180" s="46">
        <v>7800</v>
      </c>
    </row>
    <row r="181" spans="2:6" ht="15">
      <c r="B181" s="46"/>
      <c r="C181" s="50"/>
      <c r="D181" s="46"/>
      <c r="E181" s="51"/>
      <c r="F181" s="46"/>
    </row>
    <row r="182" spans="2:6" ht="15">
      <c r="B182" s="46"/>
      <c r="C182" s="53" t="s">
        <v>114</v>
      </c>
      <c r="D182" s="46"/>
      <c r="E182" s="51"/>
      <c r="F182" s="46">
        <f>F180</f>
        <v>7800</v>
      </c>
    </row>
    <row r="183" ht="0.75" customHeight="1">
      <c r="B183" s="9"/>
    </row>
    <row r="184" spans="2:9" ht="15.75">
      <c r="B184" s="172" t="s">
        <v>177</v>
      </c>
      <c r="C184" s="172"/>
      <c r="D184" s="172"/>
      <c r="E184" s="172"/>
      <c r="F184" s="172"/>
      <c r="G184" s="172"/>
      <c r="H184" s="172"/>
      <c r="I184" s="172"/>
    </row>
    <row r="185" ht="15">
      <c r="B185" s="5"/>
    </row>
    <row r="186" spans="2:7" ht="15">
      <c r="B186" s="56" t="s">
        <v>0</v>
      </c>
      <c r="C186" s="177" t="s">
        <v>2</v>
      </c>
      <c r="D186" s="178" t="s">
        <v>178</v>
      </c>
      <c r="E186" s="56" t="s">
        <v>179</v>
      </c>
      <c r="F186" s="169" t="s">
        <v>181</v>
      </c>
      <c r="G186" s="56" t="s">
        <v>130</v>
      </c>
    </row>
    <row r="187" spans="2:7" ht="15.75" customHeight="1">
      <c r="B187" s="57" t="s">
        <v>103</v>
      </c>
      <c r="C187" s="177"/>
      <c r="D187" s="178"/>
      <c r="E187" s="179" t="s">
        <v>180</v>
      </c>
      <c r="F187" s="169"/>
      <c r="G187" s="57" t="s">
        <v>182</v>
      </c>
    </row>
    <row r="188" spans="2:7" ht="15">
      <c r="B188" s="64"/>
      <c r="C188" s="177"/>
      <c r="D188" s="178"/>
      <c r="E188" s="162"/>
      <c r="F188" s="169"/>
      <c r="G188" s="63" t="s">
        <v>183</v>
      </c>
    </row>
    <row r="189" spans="2:7" ht="15">
      <c r="B189" s="55">
        <v>1</v>
      </c>
      <c r="C189" s="47">
        <v>2</v>
      </c>
      <c r="D189" s="47">
        <v>3</v>
      </c>
      <c r="E189" s="55">
        <v>4</v>
      </c>
      <c r="F189" s="48">
        <v>5</v>
      </c>
      <c r="G189" s="55">
        <v>6</v>
      </c>
    </row>
    <row r="190" spans="2:7" ht="15">
      <c r="B190" s="55">
        <v>1</v>
      </c>
      <c r="C190" s="116" t="s">
        <v>290</v>
      </c>
      <c r="D190" s="54">
        <v>87702</v>
      </c>
      <c r="E190" s="117">
        <v>5</v>
      </c>
      <c r="F190" s="104">
        <v>4.9</v>
      </c>
      <c r="G190" s="118">
        <v>460000</v>
      </c>
    </row>
    <row r="191" spans="2:7" ht="11.25" customHeight="1">
      <c r="B191" s="46">
        <v>2</v>
      </c>
      <c r="C191" s="50" t="s">
        <v>291</v>
      </c>
      <c r="D191" s="46">
        <v>1019</v>
      </c>
      <c r="E191" s="46">
        <v>137.16</v>
      </c>
      <c r="F191" s="51">
        <v>4.9</v>
      </c>
      <c r="G191" s="46">
        <v>139708.2</v>
      </c>
    </row>
    <row r="192" spans="2:7" ht="15">
      <c r="B192" s="46">
        <v>3</v>
      </c>
      <c r="C192" s="50" t="s">
        <v>292</v>
      </c>
      <c r="D192" s="46">
        <v>802</v>
      </c>
      <c r="E192" s="46">
        <v>1933.43</v>
      </c>
      <c r="F192" s="51">
        <v>4.9</v>
      </c>
      <c r="G192" s="46">
        <v>1550291.8</v>
      </c>
    </row>
    <row r="193" spans="2:7" ht="15">
      <c r="B193" s="46"/>
      <c r="C193" s="54" t="s">
        <v>114</v>
      </c>
      <c r="D193" s="54" t="s">
        <v>115</v>
      </c>
      <c r="E193" s="54" t="s">
        <v>115</v>
      </c>
      <c r="F193" s="51" t="s">
        <v>115</v>
      </c>
      <c r="G193" s="46">
        <f>G190+G191+G192</f>
        <v>2150000</v>
      </c>
    </row>
    <row r="194" spans="2:7" ht="0.75" customHeight="1">
      <c r="B194" s="18"/>
      <c r="C194" s="19"/>
      <c r="D194" s="19"/>
      <c r="E194" s="19"/>
      <c r="F194" s="15"/>
      <c r="G194" s="18"/>
    </row>
    <row r="195" spans="2:9" ht="15.75">
      <c r="B195" s="172" t="s">
        <v>184</v>
      </c>
      <c r="C195" s="172"/>
      <c r="D195" s="172"/>
      <c r="E195" s="172"/>
      <c r="F195" s="172"/>
      <c r="G195" s="172"/>
      <c r="H195" s="172"/>
      <c r="I195" s="172"/>
    </row>
    <row r="196" ht="18.75">
      <c r="B196" s="3"/>
    </row>
    <row r="197" spans="2:6" s="16" customFormat="1" ht="15">
      <c r="B197" s="56" t="s">
        <v>0</v>
      </c>
      <c r="C197" s="177" t="s">
        <v>2</v>
      </c>
      <c r="D197" s="178" t="s">
        <v>153</v>
      </c>
      <c r="E197" s="59" t="s">
        <v>185</v>
      </c>
      <c r="F197" s="66" t="s">
        <v>187</v>
      </c>
    </row>
    <row r="198" spans="2:6" s="16" customFormat="1" ht="15.75" customHeight="1">
      <c r="B198" s="57" t="s">
        <v>103</v>
      </c>
      <c r="C198" s="177"/>
      <c r="D198" s="178"/>
      <c r="E198" s="60" t="s">
        <v>186</v>
      </c>
      <c r="F198" s="67" t="s">
        <v>188</v>
      </c>
    </row>
    <row r="199" spans="2:6" s="16" customFormat="1" ht="15" customHeight="1">
      <c r="B199" s="64"/>
      <c r="C199" s="177"/>
      <c r="D199" s="178"/>
      <c r="E199" s="65"/>
      <c r="F199" s="68" t="s">
        <v>137</v>
      </c>
    </row>
    <row r="200" spans="2:6" ht="15">
      <c r="B200" s="55">
        <v>1</v>
      </c>
      <c r="C200" s="47">
        <v>2</v>
      </c>
      <c r="D200" s="47">
        <v>3</v>
      </c>
      <c r="E200" s="55">
        <v>4</v>
      </c>
      <c r="F200" s="62">
        <v>5</v>
      </c>
    </row>
    <row r="201" spans="2:6" ht="15">
      <c r="B201" s="46"/>
      <c r="C201" s="50"/>
      <c r="D201" s="46"/>
      <c r="E201" s="46"/>
      <c r="F201" s="51"/>
    </row>
    <row r="202" spans="2:6" ht="15">
      <c r="B202" s="46"/>
      <c r="C202" s="50"/>
      <c r="D202" s="46"/>
      <c r="E202" s="46"/>
      <c r="F202" s="51"/>
    </row>
    <row r="203" spans="2:6" ht="15">
      <c r="B203" s="46"/>
      <c r="C203" s="53" t="s">
        <v>114</v>
      </c>
      <c r="D203" s="54" t="s">
        <v>115</v>
      </c>
      <c r="E203" s="54" t="s">
        <v>115</v>
      </c>
      <c r="F203" s="51" t="s">
        <v>115</v>
      </c>
    </row>
    <row r="204" ht="0.75" customHeight="1">
      <c r="B204" s="3"/>
    </row>
    <row r="205" spans="2:9" ht="15.75">
      <c r="B205" s="180" t="s">
        <v>189</v>
      </c>
      <c r="C205" s="180"/>
      <c r="D205" s="180"/>
      <c r="E205" s="180"/>
      <c r="F205" s="180"/>
      <c r="G205" s="180"/>
      <c r="H205" s="180"/>
      <c r="I205" s="180"/>
    </row>
    <row r="206" ht="18.75">
      <c r="B206" s="3"/>
    </row>
    <row r="207" spans="2:6" s="17" customFormat="1" ht="15.75" customHeight="1">
      <c r="B207" s="151" t="s">
        <v>214</v>
      </c>
      <c r="C207" s="151" t="s">
        <v>170</v>
      </c>
      <c r="D207" s="178" t="s">
        <v>190</v>
      </c>
      <c r="E207" s="59" t="s">
        <v>191</v>
      </c>
      <c r="F207" s="56" t="s">
        <v>187</v>
      </c>
    </row>
    <row r="208" spans="2:6" s="17" customFormat="1" ht="15">
      <c r="B208" s="151"/>
      <c r="C208" s="151"/>
      <c r="D208" s="178"/>
      <c r="E208" s="60" t="s">
        <v>192</v>
      </c>
      <c r="F208" s="57" t="s">
        <v>193</v>
      </c>
    </row>
    <row r="209" spans="2:6" s="17" customFormat="1" ht="15">
      <c r="B209" s="151"/>
      <c r="C209" s="151"/>
      <c r="D209" s="178"/>
      <c r="E209" s="61"/>
      <c r="F209" s="63" t="s">
        <v>137</v>
      </c>
    </row>
    <row r="210" spans="2:6" ht="15">
      <c r="B210" s="47">
        <v>1</v>
      </c>
      <c r="C210" s="47">
        <v>2</v>
      </c>
      <c r="D210" s="47">
        <v>3</v>
      </c>
      <c r="E210" s="55">
        <v>4</v>
      </c>
      <c r="F210" s="62">
        <v>5</v>
      </c>
    </row>
    <row r="211" spans="2:6" ht="15">
      <c r="B211" s="46">
        <v>1</v>
      </c>
      <c r="C211" s="50" t="s">
        <v>293</v>
      </c>
      <c r="D211" s="105" t="s">
        <v>294</v>
      </c>
      <c r="E211" s="46">
        <v>12</v>
      </c>
      <c r="F211" s="51">
        <v>57600</v>
      </c>
    </row>
    <row r="212" spans="2:6" ht="15">
      <c r="B212" s="105">
        <v>2</v>
      </c>
      <c r="C212" s="50" t="s">
        <v>295</v>
      </c>
      <c r="D212" s="105" t="s">
        <v>294</v>
      </c>
      <c r="E212" s="105">
        <v>12</v>
      </c>
      <c r="F212" s="104">
        <v>12960</v>
      </c>
    </row>
    <row r="213" spans="2:6" ht="15">
      <c r="B213" s="105">
        <v>3</v>
      </c>
      <c r="C213" s="50" t="s">
        <v>296</v>
      </c>
      <c r="D213" s="105" t="s">
        <v>294</v>
      </c>
      <c r="E213" s="105">
        <v>12</v>
      </c>
      <c r="F213" s="104">
        <v>20378</v>
      </c>
    </row>
    <row r="214" spans="2:6" ht="15">
      <c r="B214" s="105">
        <v>4</v>
      </c>
      <c r="C214" s="50" t="s">
        <v>297</v>
      </c>
      <c r="D214" s="105" t="s">
        <v>294</v>
      </c>
      <c r="E214" s="105">
        <v>12</v>
      </c>
      <c r="F214" s="104">
        <v>10800</v>
      </c>
    </row>
    <row r="215" spans="2:6" ht="15">
      <c r="B215" s="105">
        <v>5</v>
      </c>
      <c r="C215" s="50" t="s">
        <v>298</v>
      </c>
      <c r="D215" s="105" t="s">
        <v>294</v>
      </c>
      <c r="E215" s="105">
        <v>12</v>
      </c>
      <c r="F215" s="104">
        <v>118800</v>
      </c>
    </row>
    <row r="216" spans="2:6" ht="15">
      <c r="B216" s="105">
        <v>6</v>
      </c>
      <c r="C216" s="50" t="s">
        <v>299</v>
      </c>
      <c r="D216" s="105" t="s">
        <v>294</v>
      </c>
      <c r="E216" s="105">
        <v>12</v>
      </c>
      <c r="F216" s="104">
        <v>36000</v>
      </c>
    </row>
    <row r="217" spans="2:6" ht="15">
      <c r="B217" s="105">
        <v>7</v>
      </c>
      <c r="C217" s="50" t="s">
        <v>300</v>
      </c>
      <c r="D217" s="105" t="s">
        <v>301</v>
      </c>
      <c r="E217" s="105">
        <v>3</v>
      </c>
      <c r="F217" s="104">
        <v>100000</v>
      </c>
    </row>
    <row r="218" spans="2:6" ht="15">
      <c r="B218" s="46">
        <v>8</v>
      </c>
      <c r="C218" s="50" t="s">
        <v>302</v>
      </c>
      <c r="D218" s="105" t="s">
        <v>294</v>
      </c>
      <c r="E218" s="46">
        <v>12</v>
      </c>
      <c r="F218" s="51">
        <v>40200</v>
      </c>
    </row>
    <row r="219" spans="2:6" ht="15">
      <c r="B219" s="46"/>
      <c r="C219" s="53" t="s">
        <v>114</v>
      </c>
      <c r="D219" s="54" t="s">
        <v>115</v>
      </c>
      <c r="E219" s="54" t="s">
        <v>115</v>
      </c>
      <c r="F219" s="51">
        <f>F211+F212+F213+F214+F215+F216+F217+F218</f>
        <v>396738</v>
      </c>
    </row>
    <row r="220" ht="0.75" customHeight="1">
      <c r="B220" s="3"/>
    </row>
    <row r="221" spans="2:9" ht="15.75">
      <c r="B221" s="172" t="s">
        <v>194</v>
      </c>
      <c r="C221" s="172"/>
      <c r="D221" s="172"/>
      <c r="E221" s="172"/>
      <c r="F221" s="172"/>
      <c r="G221" s="172"/>
      <c r="H221" s="172"/>
      <c r="I221" s="172"/>
    </row>
    <row r="222" ht="18.75">
      <c r="B222" s="3"/>
    </row>
    <row r="223" spans="2:5" ht="14.25" customHeight="1">
      <c r="B223" s="161" t="s">
        <v>213</v>
      </c>
      <c r="C223" s="151" t="s">
        <v>170</v>
      </c>
      <c r="D223" s="151" t="s">
        <v>195</v>
      </c>
      <c r="E223" s="45" t="s">
        <v>196</v>
      </c>
    </row>
    <row r="224" spans="2:5" ht="15">
      <c r="B224" s="162"/>
      <c r="C224" s="151"/>
      <c r="D224" s="151"/>
      <c r="E224" s="45" t="s">
        <v>197</v>
      </c>
    </row>
    <row r="225" spans="2:5" ht="15">
      <c r="B225" s="47">
        <v>1</v>
      </c>
      <c r="C225" s="47">
        <v>2</v>
      </c>
      <c r="D225" s="48">
        <v>3</v>
      </c>
      <c r="E225" s="47">
        <v>4</v>
      </c>
    </row>
    <row r="226" spans="2:5" ht="15">
      <c r="B226" s="46">
        <v>1</v>
      </c>
      <c r="C226" s="50" t="s">
        <v>303</v>
      </c>
      <c r="D226" s="51">
        <v>2</v>
      </c>
      <c r="E226" s="46">
        <v>8500</v>
      </c>
    </row>
    <row r="227" spans="2:5" ht="15">
      <c r="B227" s="105">
        <v>2</v>
      </c>
      <c r="C227" s="50" t="s">
        <v>304</v>
      </c>
      <c r="D227" s="104">
        <v>1</v>
      </c>
      <c r="E227" s="105">
        <v>200000</v>
      </c>
    </row>
    <row r="228" spans="2:5" ht="15" customHeight="1">
      <c r="B228" s="105">
        <v>3</v>
      </c>
      <c r="C228" s="50" t="s">
        <v>305</v>
      </c>
      <c r="D228" s="104">
        <v>2</v>
      </c>
      <c r="E228" s="105">
        <v>162000</v>
      </c>
    </row>
    <row r="229" spans="2:5" ht="15">
      <c r="B229" s="105">
        <v>4</v>
      </c>
      <c r="C229" s="50" t="s">
        <v>306</v>
      </c>
      <c r="D229" s="104">
        <v>10</v>
      </c>
      <c r="E229" s="105">
        <v>64000</v>
      </c>
    </row>
    <row r="230" spans="2:5" ht="26.25">
      <c r="B230" s="105">
        <v>5</v>
      </c>
      <c r="C230" s="50" t="s">
        <v>307</v>
      </c>
      <c r="D230" s="104">
        <v>1</v>
      </c>
      <c r="E230" s="105">
        <v>40000</v>
      </c>
    </row>
    <row r="231" spans="2:5" ht="15">
      <c r="B231" s="105">
        <v>6</v>
      </c>
      <c r="C231" s="50" t="s">
        <v>308</v>
      </c>
      <c r="D231" s="104">
        <v>2</v>
      </c>
      <c r="E231" s="105">
        <v>20000</v>
      </c>
    </row>
    <row r="232" spans="2:5" ht="15">
      <c r="B232" s="105">
        <v>7</v>
      </c>
      <c r="C232" s="50" t="s">
        <v>309</v>
      </c>
      <c r="D232" s="51">
        <v>2</v>
      </c>
      <c r="E232" s="46">
        <v>15000</v>
      </c>
    </row>
    <row r="233" spans="2:5" ht="15">
      <c r="B233" s="105">
        <v>8</v>
      </c>
      <c r="C233" s="50" t="s">
        <v>310</v>
      </c>
      <c r="D233" s="104">
        <v>2</v>
      </c>
      <c r="E233" s="105">
        <v>115000</v>
      </c>
    </row>
    <row r="234" spans="2:5" ht="15">
      <c r="B234" s="123">
        <v>9</v>
      </c>
      <c r="C234" s="50" t="s">
        <v>326</v>
      </c>
      <c r="D234" s="124">
        <v>1</v>
      </c>
      <c r="E234" s="123">
        <v>150000</v>
      </c>
    </row>
    <row r="235" spans="2:5" ht="15">
      <c r="B235" s="123">
        <v>10</v>
      </c>
      <c r="C235" s="50" t="s">
        <v>327</v>
      </c>
      <c r="D235" s="124">
        <v>1</v>
      </c>
      <c r="E235" s="123">
        <v>3400000</v>
      </c>
    </row>
    <row r="236" spans="2:5" ht="15">
      <c r="B236" s="46"/>
      <c r="C236" s="53" t="s">
        <v>114</v>
      </c>
      <c r="D236" s="51" t="s">
        <v>115</v>
      </c>
      <c r="E236" s="46">
        <f>E226+E227+E228+E229+E230+E231+E232+E233+E234+E235</f>
        <v>4174500</v>
      </c>
    </row>
    <row r="237" ht="0.75" customHeight="1">
      <c r="B237" s="3"/>
    </row>
    <row r="238" spans="2:9" ht="21.75" customHeight="1">
      <c r="B238" s="180" t="s">
        <v>198</v>
      </c>
      <c r="C238" s="180"/>
      <c r="D238" s="180"/>
      <c r="E238" s="180"/>
      <c r="F238" s="180"/>
      <c r="G238" s="180"/>
      <c r="H238" s="180"/>
      <c r="I238" s="180"/>
    </row>
    <row r="239" ht="18.75">
      <c r="B239" s="7"/>
    </row>
    <row r="240" spans="2:6" ht="15">
      <c r="B240" s="45" t="s">
        <v>0</v>
      </c>
      <c r="C240" s="151" t="s">
        <v>170</v>
      </c>
      <c r="D240" s="151" t="s">
        <v>153</v>
      </c>
      <c r="E240" s="151" t="s">
        <v>199</v>
      </c>
      <c r="F240" s="45" t="s">
        <v>130</v>
      </c>
    </row>
    <row r="241" spans="2:6" ht="15">
      <c r="B241" s="45" t="s">
        <v>103</v>
      </c>
      <c r="C241" s="151"/>
      <c r="D241" s="151"/>
      <c r="E241" s="151"/>
      <c r="F241" s="45" t="s">
        <v>200</v>
      </c>
    </row>
    <row r="242" spans="2:6" ht="15">
      <c r="B242" s="46"/>
      <c r="C242" s="47">
        <v>1</v>
      </c>
      <c r="D242" s="48">
        <v>2</v>
      </c>
      <c r="E242" s="47">
        <v>3</v>
      </c>
      <c r="F242" s="49">
        <v>4</v>
      </c>
    </row>
    <row r="243" spans="2:6" ht="15">
      <c r="B243" s="46">
        <v>1</v>
      </c>
      <c r="C243" s="50" t="s">
        <v>311</v>
      </c>
      <c r="D243" s="51">
        <v>51000</v>
      </c>
      <c r="E243" s="46">
        <v>68.63</v>
      </c>
      <c r="F243" s="52">
        <v>3961406.58</v>
      </c>
    </row>
    <row r="244" spans="2:6" ht="15">
      <c r="B244" s="105">
        <v>2</v>
      </c>
      <c r="C244" s="50" t="s">
        <v>312</v>
      </c>
      <c r="D244" s="104">
        <v>3250</v>
      </c>
      <c r="E244" s="105">
        <v>55.38</v>
      </c>
      <c r="F244" s="52">
        <v>180000</v>
      </c>
    </row>
    <row r="245" spans="2:6" ht="15">
      <c r="B245" s="105">
        <v>3</v>
      </c>
      <c r="C245" s="50" t="s">
        <v>313</v>
      </c>
      <c r="D245" s="104">
        <v>4750</v>
      </c>
      <c r="E245" s="105">
        <v>28.42</v>
      </c>
      <c r="F245" s="52">
        <v>135000</v>
      </c>
    </row>
    <row r="246" spans="2:6" ht="15">
      <c r="B246" s="105">
        <v>4</v>
      </c>
      <c r="C246" s="50" t="s">
        <v>314</v>
      </c>
      <c r="D246" s="104">
        <v>1000</v>
      </c>
      <c r="E246" s="105">
        <v>250</v>
      </c>
      <c r="F246" s="52">
        <v>250000</v>
      </c>
    </row>
    <row r="247" spans="2:6" ht="15">
      <c r="B247" s="105">
        <v>5</v>
      </c>
      <c r="C247" s="50" t="s">
        <v>315</v>
      </c>
      <c r="D247" s="104">
        <v>10</v>
      </c>
      <c r="E247" s="105">
        <v>20000</v>
      </c>
      <c r="F247" s="52">
        <v>200000</v>
      </c>
    </row>
    <row r="248" spans="2:6" ht="15">
      <c r="B248" s="105">
        <v>6</v>
      </c>
      <c r="C248" s="50" t="s">
        <v>316</v>
      </c>
      <c r="D248" s="104">
        <v>100</v>
      </c>
      <c r="E248" s="105">
        <v>500</v>
      </c>
      <c r="F248" s="52">
        <v>50000</v>
      </c>
    </row>
    <row r="249" spans="2:6" ht="15">
      <c r="B249" s="105">
        <v>7</v>
      </c>
      <c r="C249" s="50" t="s">
        <v>317</v>
      </c>
      <c r="D249" s="104">
        <v>6300</v>
      </c>
      <c r="E249" s="105">
        <v>15.87</v>
      </c>
      <c r="F249" s="52">
        <v>100000</v>
      </c>
    </row>
    <row r="250" spans="2:6" ht="15">
      <c r="B250" s="105">
        <v>8</v>
      </c>
      <c r="C250" s="50" t="s">
        <v>318</v>
      </c>
      <c r="D250" s="104">
        <v>150</v>
      </c>
      <c r="E250" s="105">
        <v>1000</v>
      </c>
      <c r="F250" s="52">
        <v>150000</v>
      </c>
    </row>
    <row r="251" spans="2:6" ht="15">
      <c r="B251" s="105">
        <v>9</v>
      </c>
      <c r="C251" s="50" t="s">
        <v>319</v>
      </c>
      <c r="D251" s="104">
        <v>6000</v>
      </c>
      <c r="E251" s="105">
        <v>32</v>
      </c>
      <c r="F251" s="52">
        <v>192000</v>
      </c>
    </row>
    <row r="252" spans="2:6" ht="15">
      <c r="B252" s="105">
        <v>10</v>
      </c>
      <c r="C252" s="50" t="s">
        <v>320</v>
      </c>
      <c r="D252" s="104">
        <v>726</v>
      </c>
      <c r="E252" s="105">
        <v>68.87</v>
      </c>
      <c r="F252" s="52">
        <v>50000</v>
      </c>
    </row>
    <row r="253" spans="2:6" ht="15">
      <c r="B253" s="46">
        <v>11</v>
      </c>
      <c r="C253" s="50" t="s">
        <v>321</v>
      </c>
      <c r="D253" s="51">
        <v>35</v>
      </c>
      <c r="E253" s="46">
        <v>2857.14</v>
      </c>
      <c r="F253" s="52">
        <v>100000</v>
      </c>
    </row>
    <row r="254" spans="2:6" ht="15">
      <c r="B254" s="46"/>
      <c r="C254" s="53" t="s">
        <v>114</v>
      </c>
      <c r="D254" s="51"/>
      <c r="E254" s="54" t="s">
        <v>115</v>
      </c>
      <c r="F254" s="52">
        <f>F243+F244+F245+F246+F247+F248+F249+F250+F251+F252+F253</f>
        <v>5368406.58</v>
      </c>
    </row>
  </sheetData>
  <sheetProtection/>
  <mergeCells count="86">
    <mergeCell ref="B221:I221"/>
    <mergeCell ref="B105:I105"/>
    <mergeCell ref="B107:I107"/>
    <mergeCell ref="B108:I108"/>
    <mergeCell ref="B118:I118"/>
    <mergeCell ref="C177:C178"/>
    <mergeCell ref="B150:I150"/>
    <mergeCell ref="E140:E141"/>
    <mergeCell ref="E177:E178"/>
    <mergeCell ref="C186:C188"/>
    <mergeCell ref="J14:J16"/>
    <mergeCell ref="B175:I175"/>
    <mergeCell ref="B184:I184"/>
    <mergeCell ref="B195:I195"/>
    <mergeCell ref="B205:I205"/>
    <mergeCell ref="E123:E126"/>
    <mergeCell ref="B135:I135"/>
    <mergeCell ref="B137:I137"/>
    <mergeCell ref="B138:I138"/>
    <mergeCell ref="B148:I148"/>
    <mergeCell ref="B10:I10"/>
    <mergeCell ref="B12:I12"/>
    <mergeCell ref="B72:I72"/>
    <mergeCell ref="B62:I62"/>
    <mergeCell ref="B83:I83"/>
    <mergeCell ref="B103:I103"/>
    <mergeCell ref="C14:C16"/>
    <mergeCell ref="D94:D95"/>
    <mergeCell ref="E74:E77"/>
    <mergeCell ref="E14:H14"/>
    <mergeCell ref="B2:I2"/>
    <mergeCell ref="B4:I4"/>
    <mergeCell ref="B5:I5"/>
    <mergeCell ref="B6:I6"/>
    <mergeCell ref="B8:I8"/>
    <mergeCell ref="B160:I160"/>
    <mergeCell ref="B89:B90"/>
    <mergeCell ref="D89:D90"/>
    <mergeCell ref="E89:E90"/>
    <mergeCell ref="B94:B95"/>
    <mergeCell ref="C240:C241"/>
    <mergeCell ref="D240:D241"/>
    <mergeCell ref="E240:E241"/>
    <mergeCell ref="C197:C199"/>
    <mergeCell ref="D197:D199"/>
    <mergeCell ref="C207:C209"/>
    <mergeCell ref="D207:D209"/>
    <mergeCell ref="C223:C224"/>
    <mergeCell ref="D223:D224"/>
    <mergeCell ref="B238:I238"/>
    <mergeCell ref="D186:D188"/>
    <mergeCell ref="F186:F188"/>
    <mergeCell ref="C153:C154"/>
    <mergeCell ref="D153:D154"/>
    <mergeCell ref="C167:C169"/>
    <mergeCell ref="D167:D169"/>
    <mergeCell ref="E167:E169"/>
    <mergeCell ref="E187:E188"/>
    <mergeCell ref="F167:F169"/>
    <mergeCell ref="B162:I162"/>
    <mergeCell ref="B163:I163"/>
    <mergeCell ref="B165:I165"/>
    <mergeCell ref="C110:C111"/>
    <mergeCell ref="D110:D111"/>
    <mergeCell ref="C123:C126"/>
    <mergeCell ref="D123:D126"/>
    <mergeCell ref="C140:C141"/>
    <mergeCell ref="I14:I16"/>
    <mergeCell ref="E15:E16"/>
    <mergeCell ref="F15:H15"/>
    <mergeCell ref="B60:C60"/>
    <mergeCell ref="E94:E95"/>
    <mergeCell ref="D64:D66"/>
    <mergeCell ref="E64:E66"/>
    <mergeCell ref="F64:F66"/>
    <mergeCell ref="D74:D77"/>
    <mergeCell ref="B223:B224"/>
    <mergeCell ref="B207:B209"/>
    <mergeCell ref="C74:C77"/>
    <mergeCell ref="C64:C66"/>
    <mergeCell ref="C85:C86"/>
    <mergeCell ref="D14:D16"/>
    <mergeCell ref="D140:D141"/>
    <mergeCell ref="D177:D178"/>
    <mergeCell ref="B120:I120"/>
    <mergeCell ref="B121:I121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portrait" paperSize="9" scale="70" r:id="rId1"/>
  <rowBreaks count="2" manualBreakCount="2">
    <brk id="106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6"/>
  <sheetViews>
    <sheetView zoomScalePageLayoutView="0" workbookViewId="0" topLeftCell="A1">
      <selection activeCell="E11" sqref="E11:E12"/>
    </sheetView>
  </sheetViews>
  <sheetFormatPr defaultColWidth="9.140625" defaultRowHeight="15"/>
  <cols>
    <col min="1" max="1" width="3.140625" style="0" customWidth="1"/>
    <col min="2" max="2" width="35.7109375" style="0" customWidth="1"/>
    <col min="3" max="3" width="6.421875" style="91" customWidth="1"/>
    <col min="4" max="4" width="7.7109375" style="0" customWidth="1"/>
    <col min="5" max="5" width="10.7109375" style="0" customWidth="1"/>
    <col min="6" max="6" width="12.00390625" style="0" customWidth="1"/>
    <col min="7" max="7" width="10.7109375" style="0" customWidth="1"/>
    <col min="8" max="8" width="9.28125" style="0" customWidth="1"/>
    <col min="9" max="9" width="9.00390625" style="0" customWidth="1"/>
    <col min="10" max="10" width="9.7109375" style="0" customWidth="1"/>
    <col min="11" max="11" width="6.8515625" style="0" customWidth="1"/>
    <col min="12" max="12" width="8.00390625" style="0" customWidth="1"/>
    <col min="13" max="13" width="7.8515625" style="0" customWidth="1"/>
  </cols>
  <sheetData>
    <row r="1" ht="10.5" customHeight="1"/>
    <row r="2" spans="2:11" ht="15.75">
      <c r="B2" s="93" t="s">
        <v>1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3.5" customHeight="1">
      <c r="B3" s="129" t="s">
        <v>322</v>
      </c>
      <c r="C3" s="130"/>
      <c r="D3" s="130"/>
      <c r="E3" s="130"/>
      <c r="F3" s="130"/>
      <c r="G3" s="130"/>
      <c r="H3" s="130"/>
      <c r="I3" s="130"/>
      <c r="J3" s="130"/>
      <c r="K3" s="130"/>
    </row>
    <row r="4" ht="10.5" customHeight="1">
      <c r="B4" s="1"/>
    </row>
    <row r="5" spans="2:11" ht="15">
      <c r="B5" s="138" t="s">
        <v>2</v>
      </c>
      <c r="C5" s="137" t="s">
        <v>3</v>
      </c>
      <c r="D5" s="146" t="s">
        <v>4</v>
      </c>
      <c r="E5" s="138" t="s">
        <v>5</v>
      </c>
      <c r="F5" s="138"/>
      <c r="G5" s="138"/>
      <c r="H5" s="138"/>
      <c r="I5" s="138"/>
      <c r="J5" s="138"/>
      <c r="K5" s="138"/>
    </row>
    <row r="6" spans="2:11" ht="10.5" customHeight="1">
      <c r="B6" s="138"/>
      <c r="C6" s="137"/>
      <c r="D6" s="146"/>
      <c r="E6" s="138" t="s">
        <v>6</v>
      </c>
      <c r="F6" s="138" t="s">
        <v>7</v>
      </c>
      <c r="G6" s="138"/>
      <c r="H6" s="138"/>
      <c r="I6" s="138"/>
      <c r="J6" s="138"/>
      <c r="K6" s="138"/>
    </row>
    <row r="7" spans="2:11" ht="51.75" customHeight="1">
      <c r="B7" s="138"/>
      <c r="C7" s="137"/>
      <c r="D7" s="146"/>
      <c r="E7" s="138"/>
      <c r="F7" s="147" t="s">
        <v>8</v>
      </c>
      <c r="G7" s="140" t="s">
        <v>9</v>
      </c>
      <c r="H7" s="139" t="s">
        <v>10</v>
      </c>
      <c r="I7" s="139" t="s">
        <v>11</v>
      </c>
      <c r="J7" s="139" t="s">
        <v>12</v>
      </c>
      <c r="K7" s="139"/>
    </row>
    <row r="8" spans="2:11" ht="35.25" customHeight="1">
      <c r="B8" s="138"/>
      <c r="C8" s="137"/>
      <c r="D8" s="146"/>
      <c r="E8" s="138"/>
      <c r="F8" s="147"/>
      <c r="G8" s="140"/>
      <c r="H8" s="139"/>
      <c r="I8" s="139"/>
      <c r="J8" s="108" t="s">
        <v>6</v>
      </c>
      <c r="K8" s="108" t="s">
        <v>13</v>
      </c>
    </row>
    <row r="9" spans="2:11" ht="13.5" customHeight="1">
      <c r="B9" s="107">
        <v>1</v>
      </c>
      <c r="C9" s="107">
        <v>2</v>
      </c>
      <c r="D9" s="107">
        <v>3</v>
      </c>
      <c r="E9" s="107">
        <v>4</v>
      </c>
      <c r="F9" s="107">
        <v>5</v>
      </c>
      <c r="G9" s="107">
        <v>6</v>
      </c>
      <c r="H9" s="107">
        <v>7</v>
      </c>
      <c r="I9" s="107">
        <v>8</v>
      </c>
      <c r="J9" s="107">
        <v>9</v>
      </c>
      <c r="K9" s="107">
        <v>10</v>
      </c>
    </row>
    <row r="10" spans="2:11" ht="16.5">
      <c r="B10" s="32" t="s">
        <v>14</v>
      </c>
      <c r="C10" s="109">
        <v>100</v>
      </c>
      <c r="D10" s="109" t="s">
        <v>15</v>
      </c>
      <c r="E10" s="111">
        <f>F10</f>
        <v>24184000</v>
      </c>
      <c r="F10" s="111">
        <f>E13</f>
        <v>24184000</v>
      </c>
      <c r="G10" s="111"/>
      <c r="H10" s="111"/>
      <c r="I10" s="111"/>
      <c r="J10" s="111"/>
      <c r="K10" s="113"/>
    </row>
    <row r="11" spans="2:11" ht="10.5" customHeight="1">
      <c r="B11" s="94" t="s">
        <v>7</v>
      </c>
      <c r="C11" s="142">
        <v>110</v>
      </c>
      <c r="D11" s="143"/>
      <c r="E11" s="144"/>
      <c r="F11" s="145" t="s">
        <v>15</v>
      </c>
      <c r="G11" s="145" t="s">
        <v>15</v>
      </c>
      <c r="H11" s="145" t="s">
        <v>15</v>
      </c>
      <c r="I11" s="145" t="s">
        <v>15</v>
      </c>
      <c r="J11" s="144"/>
      <c r="K11" s="145" t="s">
        <v>15</v>
      </c>
    </row>
    <row r="12" spans="2:11" ht="15">
      <c r="B12" s="32" t="s">
        <v>16</v>
      </c>
      <c r="C12" s="142"/>
      <c r="D12" s="143"/>
      <c r="E12" s="144"/>
      <c r="F12" s="145"/>
      <c r="G12" s="145"/>
      <c r="H12" s="145"/>
      <c r="I12" s="145"/>
      <c r="J12" s="144"/>
      <c r="K12" s="145"/>
    </row>
    <row r="13" spans="2:11" ht="16.5">
      <c r="B13" s="32" t="s">
        <v>17</v>
      </c>
      <c r="C13" s="109">
        <v>120</v>
      </c>
      <c r="D13" s="110">
        <v>130</v>
      </c>
      <c r="E13" s="111">
        <f>F13</f>
        <v>24184000</v>
      </c>
      <c r="F13" s="111">
        <v>24184000</v>
      </c>
      <c r="G13" s="112" t="s">
        <v>15</v>
      </c>
      <c r="H13" s="112" t="s">
        <v>15</v>
      </c>
      <c r="I13" s="111"/>
      <c r="J13" s="111"/>
      <c r="K13" s="113"/>
    </row>
    <row r="14" spans="2:11" ht="25.5">
      <c r="B14" s="32" t="s">
        <v>18</v>
      </c>
      <c r="C14" s="109">
        <v>130</v>
      </c>
      <c r="D14" s="110"/>
      <c r="E14" s="111"/>
      <c r="F14" s="112" t="s">
        <v>15</v>
      </c>
      <c r="G14" s="112" t="s">
        <v>15</v>
      </c>
      <c r="H14" s="112" t="s">
        <v>15</v>
      </c>
      <c r="I14" s="112" t="s">
        <v>15</v>
      </c>
      <c r="J14" s="111"/>
      <c r="K14" s="112" t="s">
        <v>15</v>
      </c>
    </row>
    <row r="15" spans="2:11" ht="44.25" customHeight="1">
      <c r="B15" s="90" t="s">
        <v>19</v>
      </c>
      <c r="C15" s="109">
        <v>140</v>
      </c>
      <c r="D15" s="110"/>
      <c r="E15" s="111"/>
      <c r="F15" s="112" t="s">
        <v>15</v>
      </c>
      <c r="G15" s="112" t="s">
        <v>15</v>
      </c>
      <c r="H15" s="112" t="s">
        <v>15</v>
      </c>
      <c r="I15" s="112" t="s">
        <v>15</v>
      </c>
      <c r="J15" s="111"/>
      <c r="K15" s="112" t="s">
        <v>15</v>
      </c>
    </row>
    <row r="16" spans="2:11" ht="25.5">
      <c r="B16" s="32" t="s">
        <v>20</v>
      </c>
      <c r="C16" s="109">
        <v>150</v>
      </c>
      <c r="D16" s="110"/>
      <c r="E16" s="111"/>
      <c r="F16" s="112" t="s">
        <v>15</v>
      </c>
      <c r="G16" s="113"/>
      <c r="H16" s="113"/>
      <c r="I16" s="112" t="s">
        <v>15</v>
      </c>
      <c r="J16" s="112" t="s">
        <v>15</v>
      </c>
      <c r="K16" s="112" t="s">
        <v>15</v>
      </c>
    </row>
    <row r="17" spans="2:11" ht="16.5">
      <c r="B17" s="32" t="s">
        <v>21</v>
      </c>
      <c r="C17" s="109">
        <v>160</v>
      </c>
      <c r="D17" s="110"/>
      <c r="E17" s="111"/>
      <c r="F17" s="112" t="s">
        <v>15</v>
      </c>
      <c r="G17" s="112" t="s">
        <v>15</v>
      </c>
      <c r="H17" s="112" t="s">
        <v>15</v>
      </c>
      <c r="I17" s="112" t="s">
        <v>15</v>
      </c>
      <c r="J17" s="111"/>
      <c r="K17" s="113"/>
    </row>
    <row r="18" spans="2:11" ht="16.5">
      <c r="B18" s="32" t="s">
        <v>22</v>
      </c>
      <c r="C18" s="109">
        <v>180</v>
      </c>
      <c r="D18" s="109" t="s">
        <v>15</v>
      </c>
      <c r="E18" s="111"/>
      <c r="F18" s="112" t="s">
        <v>15</v>
      </c>
      <c r="G18" s="112" t="s">
        <v>15</v>
      </c>
      <c r="H18" s="112" t="s">
        <v>15</v>
      </c>
      <c r="I18" s="112" t="s">
        <v>15</v>
      </c>
      <c r="J18" s="111"/>
      <c r="K18" s="112" t="s">
        <v>15</v>
      </c>
    </row>
    <row r="19" spans="2:11" ht="15">
      <c r="B19" s="32" t="s">
        <v>23</v>
      </c>
      <c r="C19" s="109">
        <v>200</v>
      </c>
      <c r="D19" s="109" t="s">
        <v>15</v>
      </c>
      <c r="E19" s="106">
        <f>F19</f>
        <v>24184000</v>
      </c>
      <c r="F19" s="106">
        <f>F20+F26+F32+F39</f>
        <v>24184000</v>
      </c>
      <c r="G19" s="106"/>
      <c r="H19" s="106"/>
      <c r="I19" s="106"/>
      <c r="J19" s="106"/>
      <c r="K19" s="106"/>
    </row>
    <row r="20" spans="2:11" ht="15.75" customHeight="1">
      <c r="B20" s="32" t="s">
        <v>24</v>
      </c>
      <c r="C20" s="109">
        <v>210</v>
      </c>
      <c r="D20" s="109">
        <v>110</v>
      </c>
      <c r="E20" s="106">
        <f>F20</f>
        <v>15219000</v>
      </c>
      <c r="F20" s="106">
        <v>15219000</v>
      </c>
      <c r="G20" s="106"/>
      <c r="H20" s="106"/>
      <c r="I20" s="106"/>
      <c r="J20" s="106"/>
      <c r="K20" s="106"/>
    </row>
    <row r="21" spans="2:11" ht="26.25" customHeight="1">
      <c r="B21" s="32" t="s">
        <v>25</v>
      </c>
      <c r="C21" s="109">
        <v>211</v>
      </c>
      <c r="D21" s="110"/>
      <c r="E21" s="106">
        <f>F21</f>
        <v>15219000</v>
      </c>
      <c r="F21" s="106">
        <v>15219000</v>
      </c>
      <c r="G21" s="106"/>
      <c r="H21" s="106"/>
      <c r="I21" s="106"/>
      <c r="J21" s="106"/>
      <c r="K21" s="106"/>
    </row>
    <row r="22" spans="2:11" ht="15">
      <c r="B22" s="32" t="s">
        <v>26</v>
      </c>
      <c r="C22" s="109"/>
      <c r="D22" s="109">
        <v>111</v>
      </c>
      <c r="E22" s="106">
        <f>F22</f>
        <v>11688900</v>
      </c>
      <c r="F22" s="106">
        <v>11688900</v>
      </c>
      <c r="G22" s="106"/>
      <c r="H22" s="106"/>
      <c r="I22" s="106"/>
      <c r="J22" s="106"/>
      <c r="K22" s="106"/>
    </row>
    <row r="23" spans="2:11" ht="52.5" customHeight="1">
      <c r="B23" s="32" t="s">
        <v>27</v>
      </c>
      <c r="C23" s="109"/>
      <c r="D23" s="109">
        <v>119</v>
      </c>
      <c r="E23" s="106">
        <f>F23</f>
        <v>3530100</v>
      </c>
      <c r="F23" s="106">
        <v>3530100</v>
      </c>
      <c r="G23" s="106"/>
      <c r="H23" s="106"/>
      <c r="I23" s="106"/>
      <c r="J23" s="106"/>
      <c r="K23" s="106"/>
    </row>
    <row r="24" spans="2:11" ht="27" customHeight="1">
      <c r="B24" s="32" t="s">
        <v>28</v>
      </c>
      <c r="C24" s="109"/>
      <c r="D24" s="109">
        <v>112</v>
      </c>
      <c r="E24" s="106"/>
      <c r="F24" s="106"/>
      <c r="G24" s="106"/>
      <c r="H24" s="106"/>
      <c r="I24" s="106"/>
      <c r="J24" s="106"/>
      <c r="K24" s="106"/>
    </row>
    <row r="25" spans="2:11" ht="52.5" customHeight="1">
      <c r="B25" s="32" t="s">
        <v>29</v>
      </c>
      <c r="C25" s="109"/>
      <c r="D25" s="109">
        <v>113</v>
      </c>
      <c r="E25" s="106"/>
      <c r="F25" s="106"/>
      <c r="G25" s="106"/>
      <c r="H25" s="106"/>
      <c r="I25" s="106"/>
      <c r="J25" s="106"/>
      <c r="K25" s="106"/>
    </row>
    <row r="26" spans="2:11" ht="25.5">
      <c r="B26" s="32" t="s">
        <v>30</v>
      </c>
      <c r="C26" s="109">
        <v>220</v>
      </c>
      <c r="D26" s="109">
        <v>300</v>
      </c>
      <c r="E26" s="106">
        <f>F26</f>
        <v>10400</v>
      </c>
      <c r="F26" s="106">
        <f>F27+F28+F29+F30+F31</f>
        <v>10400</v>
      </c>
      <c r="G26" s="106"/>
      <c r="H26" s="106"/>
      <c r="I26" s="106"/>
      <c r="J26" s="106"/>
      <c r="K26" s="106"/>
    </row>
    <row r="27" spans="2:11" ht="39" customHeight="1">
      <c r="B27" s="32" t="s">
        <v>31</v>
      </c>
      <c r="C27" s="110"/>
      <c r="D27" s="109">
        <v>321</v>
      </c>
      <c r="E27" s="106">
        <f>F27</f>
        <v>10400</v>
      </c>
      <c r="F27" s="106">
        <v>10400</v>
      </c>
      <c r="G27" s="106"/>
      <c r="H27" s="106"/>
      <c r="I27" s="106"/>
      <c r="J27" s="106"/>
      <c r="K27" s="106"/>
    </row>
    <row r="28" spans="2:11" ht="38.25">
      <c r="B28" s="32" t="s">
        <v>32</v>
      </c>
      <c r="C28" s="110"/>
      <c r="D28" s="109">
        <v>323</v>
      </c>
      <c r="E28" s="106"/>
      <c r="F28" s="106"/>
      <c r="G28" s="106"/>
      <c r="H28" s="106"/>
      <c r="I28" s="106"/>
      <c r="J28" s="106"/>
      <c r="K28" s="106"/>
    </row>
    <row r="29" spans="2:11" ht="15">
      <c r="B29" s="32" t="s">
        <v>33</v>
      </c>
      <c r="C29" s="110"/>
      <c r="D29" s="109">
        <v>340</v>
      </c>
      <c r="E29" s="106"/>
      <c r="F29" s="106"/>
      <c r="G29" s="106"/>
      <c r="H29" s="106"/>
      <c r="I29" s="106"/>
      <c r="J29" s="106"/>
      <c r="K29" s="106"/>
    </row>
    <row r="30" spans="2:11" ht="15">
      <c r="B30" s="32" t="s">
        <v>34</v>
      </c>
      <c r="C30" s="110"/>
      <c r="D30" s="109">
        <v>350</v>
      </c>
      <c r="E30" s="106"/>
      <c r="F30" s="106"/>
      <c r="G30" s="106"/>
      <c r="H30" s="106"/>
      <c r="I30" s="106"/>
      <c r="J30" s="106"/>
      <c r="K30" s="106"/>
    </row>
    <row r="31" spans="2:11" ht="15">
      <c r="B31" s="32" t="s">
        <v>35</v>
      </c>
      <c r="C31" s="110"/>
      <c r="D31" s="109">
        <v>360</v>
      </c>
      <c r="E31" s="106"/>
      <c r="F31" s="106"/>
      <c r="G31" s="106"/>
      <c r="H31" s="106"/>
      <c r="I31" s="106"/>
      <c r="J31" s="106"/>
      <c r="K31" s="106"/>
    </row>
    <row r="32" spans="2:11" ht="25.5">
      <c r="B32" s="32" t="s">
        <v>36</v>
      </c>
      <c r="C32" s="109">
        <v>230</v>
      </c>
      <c r="D32" s="109">
        <v>850</v>
      </c>
      <c r="E32" s="106">
        <f>F32</f>
        <v>447000</v>
      </c>
      <c r="F32" s="106">
        <f>F33+F34</f>
        <v>447000</v>
      </c>
      <c r="G32" s="106"/>
      <c r="H32" s="106"/>
      <c r="I32" s="106"/>
      <c r="J32" s="106"/>
      <c r="K32" s="106"/>
    </row>
    <row r="33" spans="2:11" ht="25.5">
      <c r="B33" s="32" t="s">
        <v>37</v>
      </c>
      <c r="C33" s="110"/>
      <c r="D33" s="109">
        <v>851</v>
      </c>
      <c r="E33" s="106">
        <f>F33</f>
        <v>440293</v>
      </c>
      <c r="F33" s="106">
        <v>440293</v>
      </c>
      <c r="G33" s="106"/>
      <c r="H33" s="106"/>
      <c r="I33" s="106"/>
      <c r="J33" s="106"/>
      <c r="K33" s="106"/>
    </row>
    <row r="34" spans="2:11" ht="15">
      <c r="B34" s="32" t="s">
        <v>38</v>
      </c>
      <c r="C34" s="110"/>
      <c r="D34" s="109">
        <v>852</v>
      </c>
      <c r="E34" s="106">
        <f>F34</f>
        <v>6707</v>
      </c>
      <c r="F34" s="106">
        <v>6707</v>
      </c>
      <c r="G34" s="106"/>
      <c r="H34" s="106"/>
      <c r="I34" s="106"/>
      <c r="J34" s="106"/>
      <c r="K34" s="106"/>
    </row>
    <row r="35" spans="2:11" ht="15">
      <c r="B35" s="32" t="s">
        <v>39</v>
      </c>
      <c r="C35" s="110"/>
      <c r="D35" s="109">
        <v>853</v>
      </c>
      <c r="E35" s="106"/>
      <c r="F35" s="106"/>
      <c r="G35" s="106"/>
      <c r="H35" s="106"/>
      <c r="I35" s="106"/>
      <c r="J35" s="106"/>
      <c r="K35" s="106"/>
    </row>
    <row r="36" spans="2:11" ht="15">
      <c r="B36" s="32" t="s">
        <v>40</v>
      </c>
      <c r="C36" s="142">
        <v>240</v>
      </c>
      <c r="D36" s="142">
        <v>860</v>
      </c>
      <c r="E36" s="135"/>
      <c r="F36" s="135"/>
      <c r="G36" s="135"/>
      <c r="H36" s="135"/>
      <c r="I36" s="135"/>
      <c r="J36" s="135"/>
      <c r="K36" s="135"/>
    </row>
    <row r="37" spans="2:11" ht="15">
      <c r="B37" s="32" t="s">
        <v>41</v>
      </c>
      <c r="C37" s="142"/>
      <c r="D37" s="142"/>
      <c r="E37" s="135"/>
      <c r="F37" s="135"/>
      <c r="G37" s="135"/>
      <c r="H37" s="135"/>
      <c r="I37" s="135"/>
      <c r="J37" s="135"/>
      <c r="K37" s="135"/>
    </row>
    <row r="38" spans="2:11" ht="25.5">
      <c r="B38" s="32" t="s">
        <v>42</v>
      </c>
      <c r="C38" s="109">
        <v>250</v>
      </c>
      <c r="D38" s="109">
        <v>830</v>
      </c>
      <c r="E38" s="106"/>
      <c r="F38" s="106"/>
      <c r="G38" s="106"/>
      <c r="H38" s="106"/>
      <c r="I38" s="106"/>
      <c r="J38" s="106"/>
      <c r="K38" s="106"/>
    </row>
    <row r="39" spans="2:11" ht="25.5">
      <c r="B39" s="32" t="s">
        <v>43</v>
      </c>
      <c r="C39" s="109">
        <v>260</v>
      </c>
      <c r="D39" s="109" t="s">
        <v>15</v>
      </c>
      <c r="E39" s="106">
        <f>E41+E42+E43+E45+E46+E48+E49</f>
        <v>8507600</v>
      </c>
      <c r="F39" s="106">
        <f>F41+F42+F43+F44+F45+F46+F47+F48+F49</f>
        <v>8507600</v>
      </c>
      <c r="G39" s="106"/>
      <c r="H39" s="106"/>
      <c r="I39" s="106"/>
      <c r="J39" s="106"/>
      <c r="K39" s="106"/>
    </row>
    <row r="40" spans="2:11" ht="12" customHeight="1">
      <c r="B40" s="88" t="s">
        <v>7</v>
      </c>
      <c r="C40" s="109"/>
      <c r="D40" s="109"/>
      <c r="E40" s="106"/>
      <c r="F40" s="106"/>
      <c r="G40" s="106"/>
      <c r="H40" s="106"/>
      <c r="I40" s="106"/>
      <c r="J40" s="106"/>
      <c r="K40" s="106"/>
    </row>
    <row r="41" spans="2:11" ht="15">
      <c r="B41" s="32" t="s">
        <v>44</v>
      </c>
      <c r="C41" s="109"/>
      <c r="D41" s="109"/>
      <c r="E41" s="106">
        <f>F41</f>
        <v>86000</v>
      </c>
      <c r="F41" s="106">
        <v>86000</v>
      </c>
      <c r="G41" s="106"/>
      <c r="H41" s="106"/>
      <c r="I41" s="106"/>
      <c r="J41" s="106"/>
      <c r="K41" s="106"/>
    </row>
    <row r="42" spans="2:11" ht="15">
      <c r="B42" s="32" t="s">
        <v>45</v>
      </c>
      <c r="C42" s="109"/>
      <c r="D42" s="109"/>
      <c r="E42" s="106">
        <f>F42</f>
        <v>7800</v>
      </c>
      <c r="F42" s="106">
        <v>7800</v>
      </c>
      <c r="G42" s="106"/>
      <c r="H42" s="106"/>
      <c r="I42" s="106"/>
      <c r="J42" s="106"/>
      <c r="K42" s="106"/>
    </row>
    <row r="43" spans="2:11" ht="15">
      <c r="B43" s="32" t="s">
        <v>46</v>
      </c>
      <c r="C43" s="109"/>
      <c r="D43" s="109"/>
      <c r="E43" s="106">
        <f>F43</f>
        <v>2150000</v>
      </c>
      <c r="F43" s="106">
        <v>2150000</v>
      </c>
      <c r="G43" s="106"/>
      <c r="H43" s="106"/>
      <c r="I43" s="106"/>
      <c r="J43" s="106"/>
      <c r="K43" s="106"/>
    </row>
    <row r="44" spans="2:11" ht="25.5">
      <c r="B44" s="32" t="s">
        <v>47</v>
      </c>
      <c r="C44" s="109"/>
      <c r="D44" s="109"/>
      <c r="E44" s="106"/>
      <c r="F44" s="106"/>
      <c r="G44" s="106"/>
      <c r="H44" s="106"/>
      <c r="I44" s="106"/>
      <c r="J44" s="106"/>
      <c r="K44" s="106"/>
    </row>
    <row r="45" spans="2:11" ht="14.25" customHeight="1">
      <c r="B45" s="32" t="s">
        <v>48</v>
      </c>
      <c r="C45" s="109"/>
      <c r="D45" s="109"/>
      <c r="E45" s="106">
        <f>F45</f>
        <v>396738</v>
      </c>
      <c r="F45" s="106">
        <v>396738</v>
      </c>
      <c r="G45" s="106"/>
      <c r="H45" s="106"/>
      <c r="I45" s="106"/>
      <c r="J45" s="106"/>
      <c r="K45" s="106"/>
    </row>
    <row r="46" spans="2:11" ht="15">
      <c r="B46" s="32" t="s">
        <v>49</v>
      </c>
      <c r="C46" s="109"/>
      <c r="D46" s="109"/>
      <c r="E46" s="106">
        <f>F46</f>
        <v>624500</v>
      </c>
      <c r="F46" s="106">
        <v>624500</v>
      </c>
      <c r="G46" s="106"/>
      <c r="H46" s="106"/>
      <c r="I46" s="106"/>
      <c r="J46" s="106"/>
      <c r="K46" s="106"/>
    </row>
    <row r="47" spans="2:11" ht="15">
      <c r="B47" s="32" t="s">
        <v>217</v>
      </c>
      <c r="C47" s="109"/>
      <c r="D47" s="109"/>
      <c r="E47" s="106"/>
      <c r="F47" s="106"/>
      <c r="G47" s="106"/>
      <c r="H47" s="106"/>
      <c r="I47" s="106"/>
      <c r="J47" s="106"/>
      <c r="K47" s="106"/>
    </row>
    <row r="48" spans="2:11" ht="15">
      <c r="B48" s="32" t="s">
        <v>50</v>
      </c>
      <c r="C48" s="109"/>
      <c r="D48" s="109"/>
      <c r="E48" s="106">
        <f>F48</f>
        <v>200000</v>
      </c>
      <c r="F48" s="106">
        <v>200000</v>
      </c>
      <c r="G48" s="106"/>
      <c r="H48" s="106"/>
      <c r="I48" s="106"/>
      <c r="J48" s="106"/>
      <c r="K48" s="106"/>
    </row>
    <row r="49" spans="2:11" ht="13.5" customHeight="1">
      <c r="B49" s="32" t="s">
        <v>51</v>
      </c>
      <c r="C49" s="109"/>
      <c r="D49" s="109"/>
      <c r="E49" s="106">
        <v>5042562</v>
      </c>
      <c r="F49" s="106">
        <v>5042562</v>
      </c>
      <c r="G49" s="106"/>
      <c r="H49" s="106"/>
      <c r="I49" s="106"/>
      <c r="J49" s="106"/>
      <c r="K49" s="106"/>
    </row>
    <row r="50" spans="2:11" ht="14.25" customHeight="1">
      <c r="B50" s="32" t="s">
        <v>52</v>
      </c>
      <c r="C50" s="109">
        <v>300</v>
      </c>
      <c r="D50" s="109" t="s">
        <v>15</v>
      </c>
      <c r="E50" s="106"/>
      <c r="F50" s="106"/>
      <c r="G50" s="106"/>
      <c r="H50" s="106"/>
      <c r="I50" s="106"/>
      <c r="J50" s="106"/>
      <c r="K50" s="106"/>
    </row>
    <row r="51" spans="2:11" ht="12" customHeight="1">
      <c r="B51" s="88" t="s">
        <v>53</v>
      </c>
      <c r="C51" s="142">
        <v>310</v>
      </c>
      <c r="D51" s="143"/>
      <c r="E51" s="135"/>
      <c r="F51" s="135"/>
      <c r="G51" s="135"/>
      <c r="H51" s="135"/>
      <c r="I51" s="135"/>
      <c r="J51" s="135"/>
      <c r="K51" s="135"/>
    </row>
    <row r="52" spans="2:11" ht="15">
      <c r="B52" s="32" t="s">
        <v>54</v>
      </c>
      <c r="C52" s="142"/>
      <c r="D52" s="143"/>
      <c r="E52" s="135"/>
      <c r="F52" s="135"/>
      <c r="G52" s="135"/>
      <c r="H52" s="135"/>
      <c r="I52" s="135"/>
      <c r="J52" s="135"/>
      <c r="K52" s="135"/>
    </row>
    <row r="53" spans="2:11" ht="15">
      <c r="B53" s="32" t="s">
        <v>55</v>
      </c>
      <c r="C53" s="109">
        <v>320</v>
      </c>
      <c r="D53" s="110"/>
      <c r="E53" s="106"/>
      <c r="F53" s="106"/>
      <c r="G53" s="106"/>
      <c r="H53" s="106"/>
      <c r="I53" s="106"/>
      <c r="J53" s="106"/>
      <c r="K53" s="106"/>
    </row>
    <row r="54" spans="2:11" ht="14.25" customHeight="1">
      <c r="B54" s="32" t="s">
        <v>56</v>
      </c>
      <c r="C54" s="109">
        <v>400</v>
      </c>
      <c r="D54" s="110"/>
      <c r="E54" s="106"/>
      <c r="F54" s="106"/>
      <c r="G54" s="106"/>
      <c r="H54" s="106"/>
      <c r="I54" s="106"/>
      <c r="J54" s="106"/>
      <c r="K54" s="106"/>
    </row>
    <row r="55" spans="2:11" ht="12.75" customHeight="1">
      <c r="B55" s="88" t="s">
        <v>53</v>
      </c>
      <c r="C55" s="142">
        <v>410</v>
      </c>
      <c r="D55" s="143"/>
      <c r="E55" s="135"/>
      <c r="F55" s="135"/>
      <c r="G55" s="135"/>
      <c r="H55" s="135"/>
      <c r="I55" s="135"/>
      <c r="J55" s="135"/>
      <c r="K55" s="135"/>
    </row>
    <row r="56" spans="2:11" ht="15">
      <c r="B56" s="32" t="s">
        <v>57</v>
      </c>
      <c r="C56" s="142"/>
      <c r="D56" s="143"/>
      <c r="E56" s="135"/>
      <c r="F56" s="135"/>
      <c r="G56" s="135"/>
      <c r="H56" s="135"/>
      <c r="I56" s="135"/>
      <c r="J56" s="135"/>
      <c r="K56" s="135"/>
    </row>
    <row r="57" spans="2:11" ht="15">
      <c r="B57" s="32" t="s">
        <v>58</v>
      </c>
      <c r="C57" s="109">
        <v>420</v>
      </c>
      <c r="D57" s="110"/>
      <c r="E57" s="106"/>
      <c r="F57" s="106"/>
      <c r="G57" s="106"/>
      <c r="H57" s="106"/>
      <c r="I57" s="106"/>
      <c r="J57" s="106"/>
      <c r="K57" s="106"/>
    </row>
    <row r="58" spans="2:11" ht="15">
      <c r="B58" s="32" t="s">
        <v>59</v>
      </c>
      <c r="C58" s="109">
        <v>500</v>
      </c>
      <c r="D58" s="109" t="s">
        <v>15</v>
      </c>
      <c r="E58" s="106"/>
      <c r="F58" s="106"/>
      <c r="G58" s="106"/>
      <c r="H58" s="106"/>
      <c r="I58" s="106"/>
      <c r="J58" s="106"/>
      <c r="K58" s="106"/>
    </row>
    <row r="59" spans="2:11" ht="15">
      <c r="B59" s="32" t="s">
        <v>60</v>
      </c>
      <c r="C59" s="109">
        <v>600</v>
      </c>
      <c r="D59" s="109" t="s">
        <v>15</v>
      </c>
      <c r="E59" s="106"/>
      <c r="F59" s="106"/>
      <c r="G59" s="106"/>
      <c r="H59" s="106"/>
      <c r="I59" s="106"/>
      <c r="J59" s="106"/>
      <c r="K59" s="106"/>
    </row>
    <row r="60" ht="15">
      <c r="B60" s="1"/>
    </row>
    <row r="62" spans="2:13" s="91" customFormat="1" ht="18.75">
      <c r="B62" s="114"/>
      <c r="D62"/>
      <c r="E62"/>
      <c r="F62"/>
      <c r="G62"/>
      <c r="H62"/>
      <c r="I62"/>
      <c r="J62"/>
      <c r="K62"/>
      <c r="L62"/>
      <c r="M62"/>
    </row>
    <row r="86" ht="74.25" customHeight="1"/>
    <row r="255" spans="2:13" s="91" customFormat="1" ht="18.75">
      <c r="B255" s="3"/>
      <c r="D255"/>
      <c r="E255"/>
      <c r="F255"/>
      <c r="G255"/>
      <c r="H255"/>
      <c r="I255"/>
      <c r="J255"/>
      <c r="K255"/>
      <c r="L255"/>
      <c r="M255"/>
    </row>
    <row r="256" spans="2:13" s="91" customFormat="1" ht="15">
      <c r="B256" s="2"/>
      <c r="D256"/>
      <c r="E256"/>
      <c r="F256"/>
      <c r="G256"/>
      <c r="H256"/>
      <c r="I256"/>
      <c r="J256"/>
      <c r="K256"/>
      <c r="L256"/>
      <c r="M256"/>
    </row>
  </sheetData>
  <sheetProtection/>
  <mergeCells count="48">
    <mergeCell ref="B3:K3"/>
    <mergeCell ref="B5:B8"/>
    <mergeCell ref="C5:C8"/>
    <mergeCell ref="D5:D8"/>
    <mergeCell ref="E5:K5"/>
    <mergeCell ref="E6:E8"/>
    <mergeCell ref="F6:K6"/>
    <mergeCell ref="F7:F8"/>
    <mergeCell ref="G7:G8"/>
    <mergeCell ref="H7:H8"/>
    <mergeCell ref="I7:I8"/>
    <mergeCell ref="J7:K7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H55:H56"/>
    <mergeCell ref="I55:I56"/>
    <mergeCell ref="C51:C52"/>
    <mergeCell ref="D51:D52"/>
    <mergeCell ref="E51:E52"/>
    <mergeCell ref="F51:F52"/>
    <mergeCell ref="G51:G52"/>
    <mergeCell ref="H51:H52"/>
    <mergeCell ref="J55:J56"/>
    <mergeCell ref="K55:K56"/>
    <mergeCell ref="I51:I52"/>
    <mergeCell ref="J51:J52"/>
    <mergeCell ref="K51:K52"/>
    <mergeCell ref="C55:C56"/>
    <mergeCell ref="D55:D56"/>
    <mergeCell ref="E55:E56"/>
    <mergeCell ref="F55:F56"/>
    <mergeCell ref="G55:G56"/>
  </mergeCells>
  <hyperlinks>
    <hyperlink ref="G7" r:id="rId1" display="consultantplus://offline/ref=17F874C3129B72A40A2C124C9A95EBA1759F4904FAC8162A5EFF08038A7ECCDC42CBC281A13FnBD7D"/>
  </hyperlink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portrait" paperSize="9" scale="67" r:id="rId2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6"/>
  <sheetViews>
    <sheetView zoomScalePageLayoutView="0" workbookViewId="0" topLeftCell="A16">
      <selection activeCell="B4" sqref="B4"/>
    </sheetView>
  </sheetViews>
  <sheetFormatPr defaultColWidth="9.140625" defaultRowHeight="15"/>
  <cols>
    <col min="1" max="1" width="3.140625" style="0" customWidth="1"/>
    <col min="2" max="2" width="35.7109375" style="0" customWidth="1"/>
    <col min="3" max="3" width="6.421875" style="91" customWidth="1"/>
    <col min="4" max="4" width="7.7109375" style="0" customWidth="1"/>
    <col min="5" max="5" width="10.7109375" style="0" customWidth="1"/>
    <col min="6" max="6" width="12.00390625" style="0" customWidth="1"/>
    <col min="7" max="7" width="10.7109375" style="0" customWidth="1"/>
    <col min="8" max="8" width="9.28125" style="0" customWidth="1"/>
    <col min="9" max="9" width="9.00390625" style="0" customWidth="1"/>
    <col min="10" max="10" width="9.7109375" style="0" customWidth="1"/>
    <col min="11" max="11" width="6.8515625" style="0" customWidth="1"/>
    <col min="12" max="12" width="8.00390625" style="0" customWidth="1"/>
    <col min="13" max="13" width="7.8515625" style="0" customWidth="1"/>
  </cols>
  <sheetData>
    <row r="1" ht="10.5" customHeight="1"/>
    <row r="2" spans="2:11" ht="15.75">
      <c r="B2" s="93" t="s">
        <v>1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3.5" customHeight="1">
      <c r="B3" s="129" t="s">
        <v>323</v>
      </c>
      <c r="C3" s="130"/>
      <c r="D3" s="130"/>
      <c r="E3" s="130"/>
      <c r="F3" s="130"/>
      <c r="G3" s="130"/>
      <c r="H3" s="130"/>
      <c r="I3" s="130"/>
      <c r="J3" s="130"/>
      <c r="K3" s="130"/>
    </row>
    <row r="4" ht="10.5" customHeight="1">
      <c r="B4" s="1"/>
    </row>
    <row r="5" spans="2:11" ht="15">
      <c r="B5" s="138" t="s">
        <v>2</v>
      </c>
      <c r="C5" s="137" t="s">
        <v>3</v>
      </c>
      <c r="D5" s="146" t="s">
        <v>4</v>
      </c>
      <c r="E5" s="138" t="s">
        <v>5</v>
      </c>
      <c r="F5" s="138"/>
      <c r="G5" s="138"/>
      <c r="H5" s="138"/>
      <c r="I5" s="138"/>
      <c r="J5" s="138"/>
      <c r="K5" s="138"/>
    </row>
    <row r="6" spans="2:11" ht="10.5" customHeight="1">
      <c r="B6" s="138"/>
      <c r="C6" s="137"/>
      <c r="D6" s="146"/>
      <c r="E6" s="138" t="s">
        <v>6</v>
      </c>
      <c r="F6" s="138" t="s">
        <v>7</v>
      </c>
      <c r="G6" s="138"/>
      <c r="H6" s="138"/>
      <c r="I6" s="138"/>
      <c r="J6" s="138"/>
      <c r="K6" s="138"/>
    </row>
    <row r="7" spans="2:11" ht="51.75" customHeight="1">
      <c r="B7" s="138"/>
      <c r="C7" s="137"/>
      <c r="D7" s="146"/>
      <c r="E7" s="138"/>
      <c r="F7" s="147" t="s">
        <v>8</v>
      </c>
      <c r="G7" s="140" t="s">
        <v>9</v>
      </c>
      <c r="H7" s="139" t="s">
        <v>10</v>
      </c>
      <c r="I7" s="139" t="s">
        <v>11</v>
      </c>
      <c r="J7" s="139" t="s">
        <v>12</v>
      </c>
      <c r="K7" s="139"/>
    </row>
    <row r="8" spans="2:11" ht="35.25" customHeight="1">
      <c r="B8" s="138"/>
      <c r="C8" s="137"/>
      <c r="D8" s="146"/>
      <c r="E8" s="138"/>
      <c r="F8" s="147"/>
      <c r="G8" s="140"/>
      <c r="H8" s="139"/>
      <c r="I8" s="139"/>
      <c r="J8" s="108" t="s">
        <v>6</v>
      </c>
      <c r="K8" s="108" t="s">
        <v>13</v>
      </c>
    </row>
    <row r="9" spans="2:11" ht="13.5" customHeight="1">
      <c r="B9" s="107">
        <v>1</v>
      </c>
      <c r="C9" s="107">
        <v>2</v>
      </c>
      <c r="D9" s="107">
        <v>3</v>
      </c>
      <c r="E9" s="107">
        <v>4</v>
      </c>
      <c r="F9" s="107">
        <v>5</v>
      </c>
      <c r="G9" s="107">
        <v>6</v>
      </c>
      <c r="H9" s="107">
        <v>7</v>
      </c>
      <c r="I9" s="107">
        <v>8</v>
      </c>
      <c r="J9" s="107">
        <v>9</v>
      </c>
      <c r="K9" s="107">
        <v>10</v>
      </c>
    </row>
    <row r="10" spans="2:11" ht="16.5">
      <c r="B10" s="32" t="s">
        <v>14</v>
      </c>
      <c r="C10" s="109">
        <v>100</v>
      </c>
      <c r="D10" s="109" t="s">
        <v>15</v>
      </c>
      <c r="E10" s="111">
        <f>F10</f>
        <v>24184000</v>
      </c>
      <c r="F10" s="111">
        <f>E13</f>
        <v>24184000</v>
      </c>
      <c r="G10" s="111"/>
      <c r="H10" s="111"/>
      <c r="I10" s="111"/>
      <c r="J10" s="111"/>
      <c r="K10" s="113"/>
    </row>
    <row r="11" spans="2:11" ht="10.5" customHeight="1">
      <c r="B11" s="94" t="s">
        <v>7</v>
      </c>
      <c r="C11" s="142">
        <v>110</v>
      </c>
      <c r="D11" s="143"/>
      <c r="E11" s="144"/>
      <c r="F11" s="145" t="s">
        <v>15</v>
      </c>
      <c r="G11" s="145" t="s">
        <v>15</v>
      </c>
      <c r="H11" s="145" t="s">
        <v>15</v>
      </c>
      <c r="I11" s="145" t="s">
        <v>15</v>
      </c>
      <c r="J11" s="144"/>
      <c r="K11" s="145" t="s">
        <v>15</v>
      </c>
    </row>
    <row r="12" spans="2:11" ht="15">
      <c r="B12" s="32" t="s">
        <v>16</v>
      </c>
      <c r="C12" s="142"/>
      <c r="D12" s="143"/>
      <c r="E12" s="144"/>
      <c r="F12" s="145"/>
      <c r="G12" s="145"/>
      <c r="H12" s="145"/>
      <c r="I12" s="145"/>
      <c r="J12" s="144"/>
      <c r="K12" s="145"/>
    </row>
    <row r="13" spans="2:11" ht="16.5">
      <c r="B13" s="32" t="s">
        <v>17</v>
      </c>
      <c r="C13" s="109">
        <v>120</v>
      </c>
      <c r="D13" s="110">
        <v>130</v>
      </c>
      <c r="E13" s="111">
        <f>F13</f>
        <v>24184000</v>
      </c>
      <c r="F13" s="111">
        <v>24184000</v>
      </c>
      <c r="G13" s="112" t="s">
        <v>15</v>
      </c>
      <c r="H13" s="112" t="s">
        <v>15</v>
      </c>
      <c r="I13" s="111"/>
      <c r="J13" s="111"/>
      <c r="K13" s="113"/>
    </row>
    <row r="14" spans="2:11" ht="25.5">
      <c r="B14" s="32" t="s">
        <v>18</v>
      </c>
      <c r="C14" s="109">
        <v>130</v>
      </c>
      <c r="D14" s="110"/>
      <c r="E14" s="111"/>
      <c r="F14" s="112" t="s">
        <v>15</v>
      </c>
      <c r="G14" s="112" t="s">
        <v>15</v>
      </c>
      <c r="H14" s="112" t="s">
        <v>15</v>
      </c>
      <c r="I14" s="112" t="s">
        <v>15</v>
      </c>
      <c r="J14" s="111"/>
      <c r="K14" s="112" t="s">
        <v>15</v>
      </c>
    </row>
    <row r="15" spans="2:11" ht="44.25" customHeight="1">
      <c r="B15" s="90" t="s">
        <v>19</v>
      </c>
      <c r="C15" s="109">
        <v>140</v>
      </c>
      <c r="D15" s="110"/>
      <c r="E15" s="111"/>
      <c r="F15" s="112" t="s">
        <v>15</v>
      </c>
      <c r="G15" s="112" t="s">
        <v>15</v>
      </c>
      <c r="H15" s="112" t="s">
        <v>15</v>
      </c>
      <c r="I15" s="112" t="s">
        <v>15</v>
      </c>
      <c r="J15" s="111"/>
      <c r="K15" s="112" t="s">
        <v>15</v>
      </c>
    </row>
    <row r="16" spans="2:11" ht="25.5">
      <c r="B16" s="32" t="s">
        <v>20</v>
      </c>
      <c r="C16" s="109">
        <v>150</v>
      </c>
      <c r="D16" s="110"/>
      <c r="E16" s="111"/>
      <c r="F16" s="112" t="s">
        <v>15</v>
      </c>
      <c r="G16" s="113"/>
      <c r="H16" s="113"/>
      <c r="I16" s="112" t="s">
        <v>15</v>
      </c>
      <c r="J16" s="112" t="s">
        <v>15</v>
      </c>
      <c r="K16" s="112" t="s">
        <v>15</v>
      </c>
    </row>
    <row r="17" spans="2:11" ht="16.5">
      <c r="B17" s="32" t="s">
        <v>21</v>
      </c>
      <c r="C17" s="109">
        <v>160</v>
      </c>
      <c r="D17" s="110"/>
      <c r="E17" s="111"/>
      <c r="F17" s="112" t="s">
        <v>15</v>
      </c>
      <c r="G17" s="112" t="s">
        <v>15</v>
      </c>
      <c r="H17" s="112" t="s">
        <v>15</v>
      </c>
      <c r="I17" s="112" t="s">
        <v>15</v>
      </c>
      <c r="J17" s="111"/>
      <c r="K17" s="113"/>
    </row>
    <row r="18" spans="2:11" ht="16.5">
      <c r="B18" s="32" t="s">
        <v>22</v>
      </c>
      <c r="C18" s="109">
        <v>180</v>
      </c>
      <c r="D18" s="109" t="s">
        <v>15</v>
      </c>
      <c r="E18" s="111"/>
      <c r="F18" s="112" t="s">
        <v>15</v>
      </c>
      <c r="G18" s="112" t="s">
        <v>15</v>
      </c>
      <c r="H18" s="112" t="s">
        <v>15</v>
      </c>
      <c r="I18" s="112" t="s">
        <v>15</v>
      </c>
      <c r="J18" s="111"/>
      <c r="K18" s="112" t="s">
        <v>15</v>
      </c>
    </row>
    <row r="19" spans="2:11" ht="15">
      <c r="B19" s="32" t="s">
        <v>23</v>
      </c>
      <c r="C19" s="109">
        <v>200</v>
      </c>
      <c r="D19" s="109" t="s">
        <v>15</v>
      </c>
      <c r="E19" s="106">
        <f>F19</f>
        <v>24184000</v>
      </c>
      <c r="F19" s="106">
        <f>F20+F26+F32+F39</f>
        <v>24184000</v>
      </c>
      <c r="G19" s="106"/>
      <c r="H19" s="106"/>
      <c r="I19" s="106"/>
      <c r="J19" s="106"/>
      <c r="K19" s="106"/>
    </row>
    <row r="20" spans="2:11" ht="15.75" customHeight="1">
      <c r="B20" s="32" t="s">
        <v>24</v>
      </c>
      <c r="C20" s="109">
        <v>210</v>
      </c>
      <c r="D20" s="109">
        <v>110</v>
      </c>
      <c r="E20" s="106">
        <f>F20</f>
        <v>15219000</v>
      </c>
      <c r="F20" s="106">
        <v>15219000</v>
      </c>
      <c r="G20" s="106"/>
      <c r="H20" s="106"/>
      <c r="I20" s="106"/>
      <c r="J20" s="106"/>
      <c r="K20" s="106"/>
    </row>
    <row r="21" spans="2:11" ht="26.25" customHeight="1">
      <c r="B21" s="32" t="s">
        <v>25</v>
      </c>
      <c r="C21" s="109">
        <v>211</v>
      </c>
      <c r="D21" s="110"/>
      <c r="E21" s="106">
        <f>F21</f>
        <v>15219000</v>
      </c>
      <c r="F21" s="106">
        <v>15219000</v>
      </c>
      <c r="G21" s="106"/>
      <c r="H21" s="106"/>
      <c r="I21" s="106"/>
      <c r="J21" s="106"/>
      <c r="K21" s="106"/>
    </row>
    <row r="22" spans="2:11" ht="15">
      <c r="B22" s="32" t="s">
        <v>26</v>
      </c>
      <c r="C22" s="109"/>
      <c r="D22" s="109">
        <v>111</v>
      </c>
      <c r="E22" s="106">
        <f>F22</f>
        <v>11688900</v>
      </c>
      <c r="F22" s="106">
        <v>11688900</v>
      </c>
      <c r="G22" s="106"/>
      <c r="H22" s="106"/>
      <c r="I22" s="106"/>
      <c r="J22" s="106"/>
      <c r="K22" s="106"/>
    </row>
    <row r="23" spans="2:11" ht="52.5" customHeight="1">
      <c r="B23" s="32" t="s">
        <v>27</v>
      </c>
      <c r="C23" s="109"/>
      <c r="D23" s="109">
        <v>119</v>
      </c>
      <c r="E23" s="106">
        <f>F23</f>
        <v>3530100</v>
      </c>
      <c r="F23" s="106">
        <v>3530100</v>
      </c>
      <c r="G23" s="106"/>
      <c r="H23" s="106"/>
      <c r="I23" s="106"/>
      <c r="J23" s="106"/>
      <c r="K23" s="106"/>
    </row>
    <row r="24" spans="2:11" ht="27" customHeight="1">
      <c r="B24" s="32" t="s">
        <v>28</v>
      </c>
      <c r="C24" s="109"/>
      <c r="D24" s="109">
        <v>112</v>
      </c>
      <c r="E24" s="106"/>
      <c r="F24" s="106"/>
      <c r="G24" s="106"/>
      <c r="H24" s="106"/>
      <c r="I24" s="106"/>
      <c r="J24" s="106"/>
      <c r="K24" s="106"/>
    </row>
    <row r="25" spans="2:11" ht="52.5" customHeight="1">
      <c r="B25" s="32" t="s">
        <v>29</v>
      </c>
      <c r="C25" s="109"/>
      <c r="D25" s="109">
        <v>113</v>
      </c>
      <c r="E25" s="106"/>
      <c r="F25" s="106"/>
      <c r="G25" s="106"/>
      <c r="H25" s="106"/>
      <c r="I25" s="106"/>
      <c r="J25" s="106"/>
      <c r="K25" s="106"/>
    </row>
    <row r="26" spans="2:11" ht="25.5">
      <c r="B26" s="32" t="s">
        <v>30</v>
      </c>
      <c r="C26" s="109">
        <v>220</v>
      </c>
      <c r="D26" s="109">
        <v>300</v>
      </c>
      <c r="E26" s="106">
        <f>F26</f>
        <v>10400</v>
      </c>
      <c r="F26" s="106">
        <f>F27+F28+F29+F30+F31</f>
        <v>10400</v>
      </c>
      <c r="G26" s="106"/>
      <c r="H26" s="106"/>
      <c r="I26" s="106"/>
      <c r="J26" s="106"/>
      <c r="K26" s="106"/>
    </row>
    <row r="27" spans="2:11" ht="39" customHeight="1">
      <c r="B27" s="32" t="s">
        <v>31</v>
      </c>
      <c r="C27" s="110"/>
      <c r="D27" s="109">
        <v>321</v>
      </c>
      <c r="E27" s="106">
        <f>F27</f>
        <v>10400</v>
      </c>
      <c r="F27" s="106">
        <v>10400</v>
      </c>
      <c r="G27" s="106"/>
      <c r="H27" s="106"/>
      <c r="I27" s="106"/>
      <c r="J27" s="106"/>
      <c r="K27" s="106"/>
    </row>
    <row r="28" spans="2:11" ht="38.25">
      <c r="B28" s="32" t="s">
        <v>32</v>
      </c>
      <c r="C28" s="110"/>
      <c r="D28" s="109">
        <v>323</v>
      </c>
      <c r="E28" s="106"/>
      <c r="F28" s="106"/>
      <c r="G28" s="106"/>
      <c r="H28" s="106"/>
      <c r="I28" s="106"/>
      <c r="J28" s="106"/>
      <c r="K28" s="106"/>
    </row>
    <row r="29" spans="2:11" ht="15">
      <c r="B29" s="32" t="s">
        <v>33</v>
      </c>
      <c r="C29" s="110"/>
      <c r="D29" s="109">
        <v>340</v>
      </c>
      <c r="E29" s="106"/>
      <c r="F29" s="106"/>
      <c r="G29" s="106"/>
      <c r="H29" s="106"/>
      <c r="I29" s="106"/>
      <c r="J29" s="106"/>
      <c r="K29" s="106"/>
    </row>
    <row r="30" spans="2:11" ht="15">
      <c r="B30" s="32" t="s">
        <v>34</v>
      </c>
      <c r="C30" s="110"/>
      <c r="D30" s="109">
        <v>350</v>
      </c>
      <c r="E30" s="106"/>
      <c r="F30" s="106"/>
      <c r="G30" s="106"/>
      <c r="H30" s="106"/>
      <c r="I30" s="106"/>
      <c r="J30" s="106"/>
      <c r="K30" s="106"/>
    </row>
    <row r="31" spans="2:11" ht="15">
      <c r="B31" s="32" t="s">
        <v>35</v>
      </c>
      <c r="C31" s="110"/>
      <c r="D31" s="109">
        <v>360</v>
      </c>
      <c r="E31" s="106"/>
      <c r="F31" s="106"/>
      <c r="G31" s="106"/>
      <c r="H31" s="106"/>
      <c r="I31" s="106"/>
      <c r="J31" s="106"/>
      <c r="K31" s="106"/>
    </row>
    <row r="32" spans="2:11" ht="25.5">
      <c r="B32" s="32" t="s">
        <v>36</v>
      </c>
      <c r="C32" s="109">
        <v>230</v>
      </c>
      <c r="D32" s="109">
        <v>850</v>
      </c>
      <c r="E32" s="106">
        <f>F32</f>
        <v>447000</v>
      </c>
      <c r="F32" s="106">
        <f>F33+F34</f>
        <v>447000</v>
      </c>
      <c r="G32" s="106"/>
      <c r="H32" s="106"/>
      <c r="I32" s="106"/>
      <c r="J32" s="106"/>
      <c r="K32" s="106"/>
    </row>
    <row r="33" spans="2:11" ht="25.5">
      <c r="B33" s="32" t="s">
        <v>37</v>
      </c>
      <c r="C33" s="110"/>
      <c r="D33" s="109">
        <v>851</v>
      </c>
      <c r="E33" s="106">
        <f>F33</f>
        <v>440293</v>
      </c>
      <c r="F33" s="106">
        <v>440293</v>
      </c>
      <c r="G33" s="106"/>
      <c r="H33" s="106"/>
      <c r="I33" s="106"/>
      <c r="J33" s="106"/>
      <c r="K33" s="106"/>
    </row>
    <row r="34" spans="2:11" ht="15">
      <c r="B34" s="32" t="s">
        <v>38</v>
      </c>
      <c r="C34" s="110"/>
      <c r="D34" s="109">
        <v>852</v>
      </c>
      <c r="E34" s="106">
        <f>F34</f>
        <v>6707</v>
      </c>
      <c r="F34" s="106">
        <v>6707</v>
      </c>
      <c r="G34" s="106"/>
      <c r="H34" s="106"/>
      <c r="I34" s="106"/>
      <c r="J34" s="106"/>
      <c r="K34" s="106"/>
    </row>
    <row r="35" spans="2:11" ht="15">
      <c r="B35" s="32" t="s">
        <v>39</v>
      </c>
      <c r="C35" s="110"/>
      <c r="D35" s="109">
        <v>853</v>
      </c>
      <c r="E35" s="106"/>
      <c r="F35" s="106"/>
      <c r="G35" s="106"/>
      <c r="H35" s="106"/>
      <c r="I35" s="106"/>
      <c r="J35" s="106"/>
      <c r="K35" s="106"/>
    </row>
    <row r="36" spans="2:11" ht="15">
      <c r="B36" s="32" t="s">
        <v>40</v>
      </c>
      <c r="C36" s="142">
        <v>240</v>
      </c>
      <c r="D36" s="142">
        <v>860</v>
      </c>
      <c r="E36" s="135"/>
      <c r="F36" s="135"/>
      <c r="G36" s="135"/>
      <c r="H36" s="135"/>
      <c r="I36" s="135"/>
      <c r="J36" s="135"/>
      <c r="K36" s="135"/>
    </row>
    <row r="37" spans="2:11" ht="15">
      <c r="B37" s="32" t="s">
        <v>41</v>
      </c>
      <c r="C37" s="142"/>
      <c r="D37" s="142"/>
      <c r="E37" s="135"/>
      <c r="F37" s="135"/>
      <c r="G37" s="135"/>
      <c r="H37" s="135"/>
      <c r="I37" s="135"/>
      <c r="J37" s="135"/>
      <c r="K37" s="135"/>
    </row>
    <row r="38" spans="2:11" ht="25.5">
      <c r="B38" s="32" t="s">
        <v>42</v>
      </c>
      <c r="C38" s="109">
        <v>250</v>
      </c>
      <c r="D38" s="109">
        <v>830</v>
      </c>
      <c r="E38" s="106"/>
      <c r="F38" s="106"/>
      <c r="G38" s="106"/>
      <c r="H38" s="106"/>
      <c r="I38" s="106"/>
      <c r="J38" s="106"/>
      <c r="K38" s="106"/>
    </row>
    <row r="39" spans="2:11" ht="25.5">
      <c r="B39" s="32" t="s">
        <v>43</v>
      </c>
      <c r="C39" s="109">
        <v>260</v>
      </c>
      <c r="D39" s="109" t="s">
        <v>15</v>
      </c>
      <c r="E39" s="106">
        <f>E41+E42+E43+E45+E46+E48+E49</f>
        <v>8507600</v>
      </c>
      <c r="F39" s="106">
        <f>F41+F42+F43+F44+F45+F46+F47+F48+F49</f>
        <v>8507600</v>
      </c>
      <c r="G39" s="106"/>
      <c r="H39" s="106"/>
      <c r="I39" s="106"/>
      <c r="J39" s="106"/>
      <c r="K39" s="106"/>
    </row>
    <row r="40" spans="2:11" ht="12" customHeight="1">
      <c r="B40" s="88" t="s">
        <v>7</v>
      </c>
      <c r="C40" s="109"/>
      <c r="D40" s="109"/>
      <c r="E40" s="106"/>
      <c r="F40" s="106"/>
      <c r="G40" s="106"/>
      <c r="H40" s="106"/>
      <c r="I40" s="106"/>
      <c r="J40" s="106"/>
      <c r="K40" s="106"/>
    </row>
    <row r="41" spans="2:11" ht="15">
      <c r="B41" s="32" t="s">
        <v>44</v>
      </c>
      <c r="C41" s="109"/>
      <c r="D41" s="109"/>
      <c r="E41" s="106">
        <f>F41</f>
        <v>86000</v>
      </c>
      <c r="F41" s="106">
        <v>86000</v>
      </c>
      <c r="G41" s="106"/>
      <c r="H41" s="106"/>
      <c r="I41" s="106"/>
      <c r="J41" s="106"/>
      <c r="K41" s="106"/>
    </row>
    <row r="42" spans="2:11" ht="15">
      <c r="B42" s="32" t="s">
        <v>45</v>
      </c>
      <c r="C42" s="109"/>
      <c r="D42" s="109"/>
      <c r="E42" s="106">
        <f>F42</f>
        <v>7800</v>
      </c>
      <c r="F42" s="106">
        <v>7800</v>
      </c>
      <c r="G42" s="106"/>
      <c r="H42" s="106"/>
      <c r="I42" s="106"/>
      <c r="J42" s="106"/>
      <c r="K42" s="106"/>
    </row>
    <row r="43" spans="2:11" ht="15">
      <c r="B43" s="32" t="s">
        <v>46</v>
      </c>
      <c r="C43" s="109"/>
      <c r="D43" s="109"/>
      <c r="E43" s="106">
        <f>F43</f>
        <v>2150000</v>
      </c>
      <c r="F43" s="106">
        <v>2150000</v>
      </c>
      <c r="G43" s="106"/>
      <c r="H43" s="106"/>
      <c r="I43" s="106"/>
      <c r="J43" s="106"/>
      <c r="K43" s="106"/>
    </row>
    <row r="44" spans="2:11" ht="25.5">
      <c r="B44" s="32" t="s">
        <v>47</v>
      </c>
      <c r="C44" s="109"/>
      <c r="D44" s="109"/>
      <c r="E44" s="106"/>
      <c r="F44" s="106"/>
      <c r="G44" s="106"/>
      <c r="H44" s="106"/>
      <c r="I44" s="106"/>
      <c r="J44" s="106"/>
      <c r="K44" s="106"/>
    </row>
    <row r="45" spans="2:11" ht="14.25" customHeight="1">
      <c r="B45" s="32" t="s">
        <v>48</v>
      </c>
      <c r="C45" s="109"/>
      <c r="D45" s="109"/>
      <c r="E45" s="106">
        <f>F45</f>
        <v>396738</v>
      </c>
      <c r="F45" s="106">
        <v>396738</v>
      </c>
      <c r="G45" s="106"/>
      <c r="H45" s="106"/>
      <c r="I45" s="106"/>
      <c r="J45" s="106"/>
      <c r="K45" s="106"/>
    </row>
    <row r="46" spans="2:11" ht="15">
      <c r="B46" s="32" t="s">
        <v>49</v>
      </c>
      <c r="C46" s="109"/>
      <c r="D46" s="109"/>
      <c r="E46" s="106">
        <f>F46</f>
        <v>624500</v>
      </c>
      <c r="F46" s="106">
        <v>624500</v>
      </c>
      <c r="G46" s="106"/>
      <c r="H46" s="106"/>
      <c r="I46" s="106"/>
      <c r="J46" s="106"/>
      <c r="K46" s="106"/>
    </row>
    <row r="47" spans="2:11" ht="15">
      <c r="B47" s="32" t="s">
        <v>217</v>
      </c>
      <c r="C47" s="109"/>
      <c r="D47" s="109"/>
      <c r="E47" s="106"/>
      <c r="F47" s="106"/>
      <c r="G47" s="106"/>
      <c r="H47" s="106"/>
      <c r="I47" s="106"/>
      <c r="J47" s="106"/>
      <c r="K47" s="106"/>
    </row>
    <row r="48" spans="2:11" ht="15">
      <c r="B48" s="32" t="s">
        <v>50</v>
      </c>
      <c r="C48" s="109"/>
      <c r="D48" s="109"/>
      <c r="E48" s="106">
        <f>F48</f>
        <v>200000</v>
      </c>
      <c r="F48" s="106">
        <v>200000</v>
      </c>
      <c r="G48" s="106"/>
      <c r="H48" s="106"/>
      <c r="I48" s="106"/>
      <c r="J48" s="106"/>
      <c r="K48" s="106"/>
    </row>
    <row r="49" spans="2:11" ht="13.5" customHeight="1">
      <c r="B49" s="32" t="s">
        <v>51</v>
      </c>
      <c r="C49" s="109"/>
      <c r="D49" s="109"/>
      <c r="E49" s="106">
        <v>5042562</v>
      </c>
      <c r="F49" s="106">
        <v>5042562</v>
      </c>
      <c r="G49" s="106"/>
      <c r="H49" s="106"/>
      <c r="I49" s="106"/>
      <c r="J49" s="106"/>
      <c r="K49" s="106"/>
    </row>
    <row r="50" spans="2:11" ht="14.25" customHeight="1">
      <c r="B50" s="32" t="s">
        <v>52</v>
      </c>
      <c r="C50" s="109">
        <v>300</v>
      </c>
      <c r="D50" s="109" t="s">
        <v>15</v>
      </c>
      <c r="E50" s="106"/>
      <c r="F50" s="106"/>
      <c r="G50" s="106"/>
      <c r="H50" s="106"/>
      <c r="I50" s="106"/>
      <c r="J50" s="106"/>
      <c r="K50" s="106"/>
    </row>
    <row r="51" spans="2:11" ht="12" customHeight="1">
      <c r="B51" s="88" t="s">
        <v>53</v>
      </c>
      <c r="C51" s="142">
        <v>310</v>
      </c>
      <c r="D51" s="143"/>
      <c r="E51" s="135"/>
      <c r="F51" s="135"/>
      <c r="G51" s="135"/>
      <c r="H51" s="135"/>
      <c r="I51" s="135"/>
      <c r="J51" s="135"/>
      <c r="K51" s="135"/>
    </row>
    <row r="52" spans="2:11" ht="15">
      <c r="B52" s="32" t="s">
        <v>54</v>
      </c>
      <c r="C52" s="142"/>
      <c r="D52" s="143"/>
      <c r="E52" s="135"/>
      <c r="F52" s="135"/>
      <c r="G52" s="135"/>
      <c r="H52" s="135"/>
      <c r="I52" s="135"/>
      <c r="J52" s="135"/>
      <c r="K52" s="135"/>
    </row>
    <row r="53" spans="2:11" ht="15">
      <c r="B53" s="32" t="s">
        <v>55</v>
      </c>
      <c r="C53" s="109">
        <v>320</v>
      </c>
      <c r="D53" s="110"/>
      <c r="E53" s="106"/>
      <c r="F53" s="106"/>
      <c r="G53" s="106"/>
      <c r="H53" s="106"/>
      <c r="I53" s="106"/>
      <c r="J53" s="106"/>
      <c r="K53" s="106"/>
    </row>
    <row r="54" spans="2:11" ht="14.25" customHeight="1">
      <c r="B54" s="32" t="s">
        <v>56</v>
      </c>
      <c r="C54" s="109">
        <v>400</v>
      </c>
      <c r="D54" s="110"/>
      <c r="E54" s="106"/>
      <c r="F54" s="106"/>
      <c r="G54" s="106"/>
      <c r="H54" s="106"/>
      <c r="I54" s="106"/>
      <c r="J54" s="106"/>
      <c r="K54" s="106"/>
    </row>
    <row r="55" spans="2:11" ht="12.75" customHeight="1">
      <c r="B55" s="88" t="s">
        <v>53</v>
      </c>
      <c r="C55" s="142">
        <v>410</v>
      </c>
      <c r="D55" s="143"/>
      <c r="E55" s="135"/>
      <c r="F55" s="135"/>
      <c r="G55" s="135"/>
      <c r="H55" s="135"/>
      <c r="I55" s="135"/>
      <c r="J55" s="135"/>
      <c r="K55" s="135"/>
    </row>
    <row r="56" spans="2:11" ht="15">
      <c r="B56" s="32" t="s">
        <v>57</v>
      </c>
      <c r="C56" s="142"/>
      <c r="D56" s="143"/>
      <c r="E56" s="135"/>
      <c r="F56" s="135"/>
      <c r="G56" s="135"/>
      <c r="H56" s="135"/>
      <c r="I56" s="135"/>
      <c r="J56" s="135"/>
      <c r="K56" s="135"/>
    </row>
    <row r="57" spans="2:11" ht="15">
      <c r="B57" s="32" t="s">
        <v>58</v>
      </c>
      <c r="C57" s="109">
        <v>420</v>
      </c>
      <c r="D57" s="110"/>
      <c r="E57" s="106"/>
      <c r="F57" s="106"/>
      <c r="G57" s="106"/>
      <c r="H57" s="106"/>
      <c r="I57" s="106"/>
      <c r="J57" s="106"/>
      <c r="K57" s="106"/>
    </row>
    <row r="58" spans="2:11" ht="15">
      <c r="B58" s="32" t="s">
        <v>59</v>
      </c>
      <c r="C58" s="109">
        <v>500</v>
      </c>
      <c r="D58" s="109" t="s">
        <v>15</v>
      </c>
      <c r="E58" s="106"/>
      <c r="F58" s="106"/>
      <c r="G58" s="106"/>
      <c r="H58" s="106"/>
      <c r="I58" s="106"/>
      <c r="J58" s="106"/>
      <c r="K58" s="106"/>
    </row>
    <row r="59" spans="2:11" ht="15">
      <c r="B59" s="32" t="s">
        <v>60</v>
      </c>
      <c r="C59" s="109">
        <v>600</v>
      </c>
      <c r="D59" s="109" t="s">
        <v>15</v>
      </c>
      <c r="E59" s="106"/>
      <c r="F59" s="106"/>
      <c r="G59" s="106"/>
      <c r="H59" s="106"/>
      <c r="I59" s="106"/>
      <c r="J59" s="106"/>
      <c r="K59" s="106"/>
    </row>
    <row r="60" ht="15">
      <c r="B60" s="1"/>
    </row>
    <row r="62" spans="2:13" s="91" customFormat="1" ht="18.75">
      <c r="B62" s="114"/>
      <c r="D62"/>
      <c r="E62"/>
      <c r="F62"/>
      <c r="G62"/>
      <c r="H62"/>
      <c r="I62"/>
      <c r="J62"/>
      <c r="K62"/>
      <c r="L62"/>
      <c r="M62"/>
    </row>
    <row r="86" ht="74.25" customHeight="1"/>
    <row r="255" spans="2:13" s="91" customFormat="1" ht="18.75">
      <c r="B255" s="3"/>
      <c r="D255"/>
      <c r="E255"/>
      <c r="F255"/>
      <c r="G255"/>
      <c r="H255"/>
      <c r="I255"/>
      <c r="J255"/>
      <c r="K255"/>
      <c r="L255"/>
      <c r="M255"/>
    </row>
    <row r="256" spans="2:13" s="91" customFormat="1" ht="15">
      <c r="B256" s="2"/>
      <c r="D256"/>
      <c r="E256"/>
      <c r="F256"/>
      <c r="G256"/>
      <c r="H256"/>
      <c r="I256"/>
      <c r="J256"/>
      <c r="K256"/>
      <c r="L256"/>
      <c r="M256"/>
    </row>
  </sheetData>
  <sheetProtection/>
  <mergeCells count="48">
    <mergeCell ref="B3:K3"/>
    <mergeCell ref="B5:B8"/>
    <mergeCell ref="C5:C8"/>
    <mergeCell ref="D5:D8"/>
    <mergeCell ref="E5:K5"/>
    <mergeCell ref="E6:E8"/>
    <mergeCell ref="F6:K6"/>
    <mergeCell ref="F7:F8"/>
    <mergeCell ref="G7:G8"/>
    <mergeCell ref="H7:H8"/>
    <mergeCell ref="I7:I8"/>
    <mergeCell ref="J7:K7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H55:H56"/>
    <mergeCell ref="I55:I56"/>
    <mergeCell ref="C51:C52"/>
    <mergeCell ref="D51:D52"/>
    <mergeCell ref="E51:E52"/>
    <mergeCell ref="F51:F52"/>
    <mergeCell ref="G51:G52"/>
    <mergeCell ref="H51:H52"/>
    <mergeCell ref="J55:J56"/>
    <mergeCell ref="K55:K56"/>
    <mergeCell ref="I51:I52"/>
    <mergeCell ref="J51:J52"/>
    <mergeCell ref="K51:K52"/>
    <mergeCell ref="C55:C56"/>
    <mergeCell ref="D55:D56"/>
    <mergeCell ref="E55:E56"/>
    <mergeCell ref="F55:F56"/>
    <mergeCell ref="G55:G56"/>
  </mergeCells>
  <hyperlinks>
    <hyperlink ref="G7" r:id="rId1" display="consultantplus://offline/ref=17F874C3129B72A40A2C124C9A95EBA1759F4904FAC8162A5EFF08038A7ECCDC42CBC281A13FnBD7D"/>
  </hyperlink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portrait" paperSize="9" scale="67" r:id="rId2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2017-12-27T02:23:25Z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